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FD5BBCC-2FEA-4C31-85C4-DE814EEEC80A}"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0">演習の趣旨と利用方法!$C$1:$M$11</definedName>
    <definedName name="_xlnm.Print_Area" localSheetId="5">購買部!$B$1:$T$49</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44" i="6" l="1"/>
  <c r="R28" i="6"/>
  <c r="Q28" i="6"/>
  <c r="P28" i="6"/>
  <c r="O28" i="6"/>
  <c r="N28" i="6"/>
  <c r="M28" i="6"/>
  <c r="R26" i="6"/>
  <c r="Q26" i="6"/>
  <c r="P26" i="6"/>
  <c r="O26" i="6"/>
  <c r="N26" i="6"/>
  <c r="M26" i="6"/>
  <c r="R36" i="25"/>
  <c r="R36" i="26" s="1"/>
  <c r="Q36" i="25"/>
  <c r="Q36" i="26" s="1"/>
  <c r="P36" i="25"/>
  <c r="P36" i="26" s="1"/>
  <c r="O36" i="25"/>
  <c r="O36" i="26" s="1"/>
  <c r="N36" i="25"/>
  <c r="N36" i="26" s="1"/>
  <c r="M36" i="25"/>
  <c r="M36" i="26" s="1"/>
  <c r="R34" i="25"/>
  <c r="R34" i="26" s="1"/>
  <c r="Q34" i="25"/>
  <c r="Q34" i="26" s="1"/>
  <c r="P34" i="25"/>
  <c r="P34" i="26" s="1"/>
  <c r="O34" i="25"/>
  <c r="O34" i="26" s="1"/>
  <c r="N34" i="25"/>
  <c r="N34" i="26" s="1"/>
  <c r="M34" i="25"/>
  <c r="M34" i="26" s="1"/>
  <c r="S44" i="27"/>
  <c r="S42" i="27"/>
  <c r="R36" i="27"/>
  <c r="R48" i="27" s="1"/>
  <c r="R44" i="6" s="1"/>
  <c r="Q36" i="27"/>
  <c r="Q48" i="27" s="1"/>
  <c r="Q40" i="25" s="1"/>
  <c r="P36" i="27"/>
  <c r="P48" i="27" s="1"/>
  <c r="P40" i="25" s="1"/>
  <c r="O36" i="27"/>
  <c r="O48" i="27" s="1"/>
  <c r="O40" i="25" s="1"/>
  <c r="N36" i="27"/>
  <c r="N48" i="27" s="1"/>
  <c r="N40" i="25" s="1"/>
  <c r="M36" i="27"/>
  <c r="R34" i="27"/>
  <c r="R46" i="27" s="1"/>
  <c r="R38" i="25" s="1"/>
  <c r="R42" i="25" s="1"/>
  <c r="Q34" i="27"/>
  <c r="Q46" i="27" s="1"/>
  <c r="Q42" i="6" s="1"/>
  <c r="P34" i="27"/>
  <c r="P46" i="27" s="1"/>
  <c r="P42" i="6" s="1"/>
  <c r="O34" i="27"/>
  <c r="O46" i="27" s="1"/>
  <c r="O38" i="25" s="1"/>
  <c r="O50" i="25" s="1"/>
  <c r="O54" i="25" s="1"/>
  <c r="N34" i="27"/>
  <c r="N46" i="27" s="1"/>
  <c r="N38" i="25" s="1"/>
  <c r="M34" i="27"/>
  <c r="M46" i="27" s="1"/>
  <c r="M38" i="25" s="1"/>
  <c r="M42" i="25" s="1"/>
  <c r="S32" i="27"/>
  <c r="S30" i="27"/>
  <c r="S40" i="27"/>
  <c r="S38" i="27"/>
  <c r="S28" i="27"/>
  <c r="S26" i="27"/>
  <c r="S48" i="26"/>
  <c r="S46" i="26"/>
  <c r="T48" i="26" s="1"/>
  <c r="S28" i="26"/>
  <c r="S26" i="26"/>
  <c r="S48" i="25"/>
  <c r="S46" i="25"/>
  <c r="S28" i="25"/>
  <c r="S26" i="25"/>
  <c r="N38" i="26" l="1"/>
  <c r="N42" i="26" s="1"/>
  <c r="P40" i="26"/>
  <c r="P40" i="6" s="1"/>
  <c r="M42" i="6"/>
  <c r="O44" i="6"/>
  <c r="O38" i="26"/>
  <c r="Q40" i="26"/>
  <c r="N42" i="6"/>
  <c r="P44" i="6"/>
  <c r="T28" i="25"/>
  <c r="P38" i="26"/>
  <c r="R40" i="26"/>
  <c r="R52" i="26" s="1"/>
  <c r="R56" i="26" s="1"/>
  <c r="O42" i="6"/>
  <c r="Q44" i="6"/>
  <c r="T48" i="25"/>
  <c r="Q38" i="26"/>
  <c r="Q42" i="26" s="1"/>
  <c r="R34" i="6"/>
  <c r="R38" i="26"/>
  <c r="R42" i="26" s="1"/>
  <c r="M40" i="26"/>
  <c r="M52" i="26" s="1"/>
  <c r="M56" i="26" s="1"/>
  <c r="R42" i="6"/>
  <c r="N40" i="26"/>
  <c r="M38" i="26"/>
  <c r="M42" i="26" s="1"/>
  <c r="O40" i="26"/>
  <c r="O40" i="6" s="1"/>
  <c r="O52" i="6" s="1"/>
  <c r="R40" i="25"/>
  <c r="R40" i="6" s="1"/>
  <c r="R60" i="6" s="1"/>
  <c r="R64" i="6" s="1"/>
  <c r="M36" i="6"/>
  <c r="N36" i="6"/>
  <c r="S40" i="26"/>
  <c r="O50" i="26"/>
  <c r="O54" i="26" s="1"/>
  <c r="O42" i="26"/>
  <c r="P42" i="26"/>
  <c r="P50" i="26"/>
  <c r="P54" i="26" s="1"/>
  <c r="N40" i="6"/>
  <c r="N60" i="6" s="1"/>
  <c r="N64" i="6" s="1"/>
  <c r="O52" i="26"/>
  <c r="O56" i="26" s="1"/>
  <c r="O44" i="26"/>
  <c r="N44" i="26"/>
  <c r="N52" i="26"/>
  <c r="N56" i="26" s="1"/>
  <c r="R50" i="26"/>
  <c r="R54" i="26" s="1"/>
  <c r="N50" i="26"/>
  <c r="N54" i="26" s="1"/>
  <c r="P52" i="26"/>
  <c r="P56" i="26" s="1"/>
  <c r="P44" i="26"/>
  <c r="M34" i="6"/>
  <c r="O36" i="6"/>
  <c r="N34" i="6"/>
  <c r="P36" i="6"/>
  <c r="O38" i="6"/>
  <c r="O50" i="6" s="1"/>
  <c r="P38" i="25"/>
  <c r="S38" i="25" s="1"/>
  <c r="O34" i="6"/>
  <c r="Q36" i="6"/>
  <c r="Q38" i="25"/>
  <c r="Q50" i="25" s="1"/>
  <c r="Q54" i="25" s="1"/>
  <c r="P34" i="6"/>
  <c r="R36" i="6"/>
  <c r="Q34" i="6"/>
  <c r="Q40" i="6"/>
  <c r="Q60" i="6" s="1"/>
  <c r="Q64" i="6" s="1"/>
  <c r="Q44" i="26"/>
  <c r="R44" i="26"/>
  <c r="Q52" i="26"/>
  <c r="Q56" i="26" s="1"/>
  <c r="Q38" i="6"/>
  <c r="Q58" i="6" s="1"/>
  <c r="Q62" i="6" s="1"/>
  <c r="Q50" i="26"/>
  <c r="Q54" i="26" s="1"/>
  <c r="M38" i="6"/>
  <c r="S38" i="26"/>
  <c r="M50" i="26"/>
  <c r="M54" i="26" s="1"/>
  <c r="Q44" i="25"/>
  <c r="Q52" i="25"/>
  <c r="Q56" i="25" s="1"/>
  <c r="P44" i="25"/>
  <c r="P52" i="25"/>
  <c r="P56" i="25" s="1"/>
  <c r="O44" i="25"/>
  <c r="O52" i="25"/>
  <c r="O56" i="25" s="1"/>
  <c r="S36" i="27"/>
  <c r="N44" i="25"/>
  <c r="N52" i="25"/>
  <c r="N56" i="25" s="1"/>
  <c r="M48" i="27"/>
  <c r="M44" i="6" s="1"/>
  <c r="O42" i="25"/>
  <c r="N50" i="25"/>
  <c r="N54" i="25" s="1"/>
  <c r="N42" i="25"/>
  <c r="R50" i="25"/>
  <c r="R54" i="25" s="1"/>
  <c r="M50" i="25"/>
  <c r="M54" i="25" s="1"/>
  <c r="S46" i="27"/>
  <c r="T32" i="27"/>
  <c r="T44" i="27"/>
  <c r="T40" i="27"/>
  <c r="S34" i="27"/>
  <c r="T28" i="27"/>
  <c r="T28" i="26"/>
  <c r="S28" i="6"/>
  <c r="S26" i="6"/>
  <c r="S56" i="6"/>
  <c r="S54" i="6"/>
  <c r="P60" i="6" l="1"/>
  <c r="P64" i="6" s="1"/>
  <c r="P52" i="6"/>
  <c r="M46" i="6"/>
  <c r="R38" i="6"/>
  <c r="R50" i="6" s="1"/>
  <c r="N38" i="6"/>
  <c r="S42" i="6"/>
  <c r="T44" i="6" s="1"/>
  <c r="M44" i="26"/>
  <c r="P48" i="6"/>
  <c r="N48" i="6"/>
  <c r="R48" i="6"/>
  <c r="S44" i="6"/>
  <c r="Q48" i="6"/>
  <c r="Q46" i="6"/>
  <c r="T40" i="26"/>
  <c r="R46" i="6"/>
  <c r="O46" i="6"/>
  <c r="O48" i="6"/>
  <c r="R58" i="6"/>
  <c r="R62" i="6" s="1"/>
  <c r="R52" i="6"/>
  <c r="O58" i="6"/>
  <c r="O62" i="6" s="1"/>
  <c r="N52" i="6"/>
  <c r="R44" i="25"/>
  <c r="Q42" i="25"/>
  <c r="R52" i="25"/>
  <c r="R56" i="25" s="1"/>
  <c r="O60" i="6"/>
  <c r="O64" i="6" s="1"/>
  <c r="P50" i="25"/>
  <c r="P54" i="25" s="1"/>
  <c r="P42" i="25"/>
  <c r="P38" i="6"/>
  <c r="S52" i="26"/>
  <c r="S56" i="26" s="1"/>
  <c r="Q52" i="6"/>
  <c r="S50" i="26"/>
  <c r="S54" i="26" s="1"/>
  <c r="Q50" i="6"/>
  <c r="M58" i="6"/>
  <c r="M62" i="6" s="1"/>
  <c r="M50" i="6"/>
  <c r="T28" i="6"/>
  <c r="T36" i="27"/>
  <c r="S48" i="27"/>
  <c r="T48" i="27" s="1"/>
  <c r="M40" i="25"/>
  <c r="M40" i="6" s="1"/>
  <c r="S40" i="6" s="1"/>
  <c r="T56" i="6"/>
  <c r="N58" i="6" l="1"/>
  <c r="N62" i="6" s="1"/>
  <c r="N50" i="6"/>
  <c r="S38" i="6"/>
  <c r="P46" i="6"/>
  <c r="N46" i="6"/>
  <c r="S46" i="6" s="1"/>
  <c r="T48" i="6" s="1"/>
  <c r="M48" i="6"/>
  <c r="S48" i="6" s="1"/>
  <c r="S50" i="25"/>
  <c r="S54" i="25" s="1"/>
  <c r="M60" i="6"/>
  <c r="M64" i="6" s="1"/>
  <c r="M52" i="6"/>
  <c r="P50" i="6"/>
  <c r="P58" i="6"/>
  <c r="P62" i="6" s="1"/>
  <c r="T40" i="6"/>
  <c r="T52" i="26"/>
  <c r="T56" i="26" s="1"/>
  <c r="M44" i="25"/>
  <c r="M52" i="25"/>
  <c r="S40" i="25"/>
  <c r="T40" i="25" s="1"/>
  <c r="S58" i="6" l="1"/>
  <c r="S62" i="6" s="1"/>
  <c r="M56" i="25"/>
  <c r="S52" i="25"/>
  <c r="S60" i="6"/>
  <c r="S64" i="6" s="1"/>
  <c r="S56" i="25" l="1"/>
  <c r="T52" i="25"/>
  <c r="T56" i="25" s="1"/>
  <c r="T60" i="6"/>
  <c r="T64" i="6" s="1"/>
</calcChain>
</file>

<file path=xl/sharedStrings.xml><?xml version="1.0" encoding="utf-8"?>
<sst xmlns="http://schemas.openxmlformats.org/spreadsheetml/2006/main" count="809" uniqueCount="116">
  <si>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</si>
  <si>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</si>
  <si>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</si>
  <si>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</si>
  <si>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</si>
  <si>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</si>
  <si>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</si>
  <si>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</si>
  <si>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</si>
  <si>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</si>
  <si>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</si>
  <si>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</si>
  <si>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</si>
  <si>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</si>
  <si>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</si>
  <si>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</si>
  <si>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</si>
  <si>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</si>
  <si>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</si>
  <si>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</si>
  <si>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</si>
  <si>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</si>
  <si>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</si>
  <si>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</si>
  <si>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</si>
  <si>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</si>
  <si>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</si>
  <si>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</si>
  <si>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</si>
  <si>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</si>
  <si>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</si>
  <si>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</si>
  <si>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</si>
  <si>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</si>
  <si>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</si>
  <si>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</si>
  <si>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</si>
  <si>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</si>
  <si>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</si>
  <si>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</si>
  <si>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</si>
  <si>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</si>
  <si>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</si>
  <si>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</si>
  <si>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</si>
  <si>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</si>
  <si>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</si>
  <si>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</si>
  <si>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</si>
  <si>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</si>
  <si>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</si>
  <si>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</si>
  <si>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</si>
  <si>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</si>
  <si>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</si>
  <si>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</si>
  <si>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</si>
  <si>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 xml:space="preserve">第8-1問 </t>
    <rPh sb="0" eb="1">
      <t>ダイ</t>
    </rPh>
    <rPh sb="4" eb="5">
      <t>モン</t>
    </rPh>
    <phoneticPr fontId="1"/>
  </si>
  <si>
    <t>配賦計算</t>
    <rPh sb="0" eb="2">
      <t>ハイフ</t>
    </rPh>
    <rPh sb="2" eb="4">
      <t>ケイサン</t>
    </rPh>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</si>
  <si>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</si>
  <si>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</si>
  <si>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</si>
  <si>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</si>
  <si>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</si>
  <si>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</si>
  <si>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</si>
  <si>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</si>
  <si>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</si>
  <si>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</si>
  <si>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</si>
  <si>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</si>
  <si>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【問題】３月決算。コストセンターの購買部門の費用予算合計を人員数を基準に営業１課・営業２課へ配賦する。営業本部、営業１課及び営業２課の部門別損益計画書の空欄を埋めて、完成させなさい。</t>
    <rPh sb="1" eb="3">
      <t>モンダイ</t>
    </rPh>
    <rPh sb="5" eb="6">
      <t>ツキ</t>
    </rPh>
    <rPh sb="6" eb="8">
      <t>ケッサン</t>
    </rPh>
    <rPh sb="17" eb="21">
      <t>コウバイブモン</t>
    </rPh>
    <rPh sb="22" eb="26">
      <t>ヒヨウヨサン</t>
    </rPh>
    <rPh sb="26" eb="28">
      <t>ゴウケイ</t>
    </rPh>
    <rPh sb="29" eb="31">
      <t>ジンイン</t>
    </rPh>
    <rPh sb="31" eb="32">
      <t>スウ</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</si>
  <si>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【営業本部】</t>
    <rPh sb="1" eb="3">
      <t>エイギョウ</t>
    </rPh>
    <rPh sb="3" eb="5">
      <t>ホンブ</t>
    </rPh>
    <phoneticPr fontId="1"/>
  </si>
  <si>
    <t>入力画面＝出力画面</t>
    <rPh sb="0" eb="1">
      <t>イ</t>
    </rPh>
    <rPh sb="1" eb="2">
      <t>リョク</t>
    </rPh>
    <rPh sb="2" eb="4">
      <t>ガメン</t>
    </rPh>
    <rPh sb="5" eb="7">
      <t>シュツリョク</t>
    </rPh>
    <rPh sb="7" eb="9">
      <t>ガメン</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</si>
  <si>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</si>
  <si>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</si>
  <si>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</si>
  <si>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</si>
  <si>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</si>
  <si>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</si>
  <si>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</si>
  <si>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</si>
  <si>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</si>
  <si>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</si>
  <si>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</si>
  <si>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</si>
  <si>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</si>
  <si>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</si>
  <si>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</si>
  <si>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</si>
  <si>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</si>
  <si>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</si>
  <si>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購買部⑥÷③×②＝④
端数四捨五入＋端数調整</t>
    <rPh sb="0" eb="3">
      <t>コウバイブ</t>
    </rPh>
    <rPh sb="11" eb="13">
      <t>ハスウ</t>
    </rPh>
    <rPh sb="13" eb="17">
      <t>シシャゴニュウ</t>
    </rPh>
    <rPh sb="18" eb="20">
      <t>ハスウ</t>
    </rPh>
    <rPh sb="20" eb="22">
      <t>チョウセイ</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</si>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</sst>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23">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7" fillId="0" borderId="2" xfId="0" applyFont="1" applyBorder="1" applyAlignment="1">
      <alignment horizontal="center" vertical="center"/>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49" fontId="7" fillId="0" borderId="17"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22" xfId="0"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3" fillId="2" borderId="6" xfId="0" applyFont="1" applyFill="1" applyBorder="1" applyAlignment="1">
      <alignment horizontal="center" vertical="center"/>
    </xf>
    <xf numFmtId="0" fontId="3" fillId="0" borderId="9" xfId="0" applyFont="1" applyBorder="1" applyAlignment="1">
      <alignment horizontal="center" vertical="center" wrapText="1"/>
    </xf>
    <xf numFmtId="0" fontId="2" fillId="0" borderId="25" xfId="0" applyFont="1" applyBorder="1">
      <alignment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lignment vertical="center"/>
    </xf>
    <xf numFmtId="0" fontId="7"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176" fontId="3" fillId="2" borderId="30" xfId="0" applyNumberFormat="1" applyFont="1" applyFill="1" applyBorder="1">
      <alignment vertical="center"/>
    </xf>
    <xf numFmtId="176" fontId="3" fillId="0" borderId="30" xfId="0" applyNumberFormat="1" applyFont="1" applyBorder="1">
      <alignment vertical="center"/>
    </xf>
    <xf numFmtId="49" fontId="7" fillId="0" borderId="26" xfId="0" applyNumberFormat="1" applyFont="1" applyBorder="1" applyAlignment="1">
      <alignment horizontal="center" vertical="center"/>
    </xf>
    <xf numFmtId="176" fontId="3" fillId="10" borderId="30" xfId="0" applyNumberFormat="1" applyFont="1" applyFill="1" applyBorder="1">
      <alignment vertical="center"/>
    </xf>
    <xf numFmtId="176" fontId="8" fillId="2" borderId="30" xfId="0" applyNumberFormat="1" applyFont="1" applyFill="1" applyBorder="1">
      <alignment vertical="center"/>
    </xf>
    <xf numFmtId="178" fontId="3" fillId="2" borderId="30" xfId="0" applyNumberFormat="1" applyFont="1" applyFill="1" applyBorder="1">
      <alignment vertical="center"/>
    </xf>
    <xf numFmtId="178" fontId="3" fillId="0" borderId="30" xfId="0" applyNumberFormat="1" applyFont="1" applyBorder="1">
      <alignmen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23" xfId="0" applyFont="1" applyBorder="1">
      <alignment vertical="center"/>
    </xf>
    <xf numFmtId="176" fontId="8" fillId="10" borderId="30" xfId="0" applyNumberFormat="1" applyFont="1" applyFill="1" applyBorder="1">
      <alignment vertical="center"/>
    </xf>
    <xf numFmtId="176" fontId="3" fillId="11" borderId="30" xfId="0" applyNumberFormat="1" applyFont="1" applyFill="1" applyBorder="1">
      <alignment vertical="center"/>
    </xf>
    <xf numFmtId="176" fontId="8" fillId="11" borderId="30" xfId="0" applyNumberFormat="1"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54" t="s">
        <v>28</v>
      </c>
      <c r="D1" s="54"/>
      <c r="E1" s="54"/>
      <c r="F1" s="54"/>
      <c r="G1" s="54"/>
      <c r="H1" s="54"/>
      <c r="I1" s="54"/>
      <c r="J1" s="54"/>
      <c r="K1" s="54"/>
      <c r="L1" s="54"/>
      <c r="M1" s="54"/>
      <c r="N1" s="11"/>
    </row>
    <row r="2" spans="2:16" ht="31.5" x14ac:dyDescent="0.55000000000000004">
      <c r="B2" s="11"/>
      <c r="C2" s="53" t="s">
        <v>26</v>
      </c>
      <c r="D2" s="53"/>
      <c r="E2" s="53"/>
      <c r="F2" s="53"/>
      <c r="G2" s="53"/>
      <c r="H2" s="53"/>
      <c r="I2" s="53"/>
      <c r="J2" s="53"/>
      <c r="K2" s="53"/>
      <c r="L2" s="53"/>
      <c r="M2" s="53"/>
      <c r="N2" s="11"/>
    </row>
    <row r="3" spans="2:16" x14ac:dyDescent="0.55000000000000004">
      <c r="B3" s="21"/>
      <c r="C3" s="22"/>
      <c r="D3" s="22"/>
      <c r="E3" s="22"/>
      <c r="F3" s="22"/>
      <c r="G3" s="22"/>
      <c r="H3" s="22"/>
      <c r="I3" s="22"/>
      <c r="J3" s="22"/>
      <c r="K3" s="22"/>
      <c r="L3" s="22"/>
      <c r="M3" s="22"/>
      <c r="N3" s="23"/>
    </row>
    <row r="4" spans="2:16" ht="80.5" customHeight="1" x14ac:dyDescent="0.6">
      <c r="B4" s="24"/>
      <c r="C4" s="55" t="s">
        <v>29</v>
      </c>
      <c r="D4" s="56"/>
      <c r="E4" s="56"/>
      <c r="F4" s="56"/>
      <c r="G4" s="56"/>
      <c r="H4" s="56"/>
      <c r="I4" s="56"/>
      <c r="J4" s="56"/>
      <c r="K4" s="56"/>
      <c r="L4" s="56"/>
      <c r="M4" s="56"/>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57" t="s">
        <v>32</v>
      </c>
      <c r="D7" s="58"/>
      <c r="E7" s="58"/>
      <c r="F7" s="58"/>
      <c r="G7" s="58"/>
      <c r="H7" s="58"/>
      <c r="I7" s="58"/>
      <c r="J7" s="58"/>
      <c r="K7" s="58"/>
      <c r="L7" s="58"/>
      <c r="M7" s="58"/>
      <c r="N7" s="14"/>
    </row>
    <row r="8" spans="2:16" ht="331" customHeight="1" x14ac:dyDescent="0.55000000000000004">
      <c r="B8" s="12"/>
      <c r="C8" s="57" t="s">
        <v>33</v>
      </c>
      <c r="D8" s="57"/>
      <c r="E8" s="57"/>
      <c r="F8" s="57"/>
      <c r="G8" s="57"/>
      <c r="H8" s="57"/>
      <c r="I8" s="57"/>
      <c r="J8" s="57"/>
      <c r="K8" s="57"/>
      <c r="L8" s="57"/>
      <c r="M8" s="57"/>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57" t="s">
        <v>34</v>
      </c>
      <c r="D10" s="58"/>
      <c r="E10" s="58"/>
      <c r="F10" s="58"/>
      <c r="G10" s="58"/>
      <c r="H10" s="58"/>
      <c r="I10" s="58"/>
      <c r="J10" s="58"/>
      <c r="K10" s="58"/>
      <c r="L10" s="58"/>
      <c r="M10" s="58"/>
      <c r="N10" s="14"/>
    </row>
    <row r="11" spans="2:16" ht="139.75" customHeight="1" x14ac:dyDescent="0.55000000000000004">
      <c r="B11" s="15"/>
      <c r="C11" s="51" t="s">
        <v>35</v>
      </c>
      <c r="D11" s="52"/>
      <c r="E11" s="52"/>
      <c r="F11" s="52"/>
      <c r="G11" s="52"/>
      <c r="H11" s="52"/>
      <c r="I11" s="52"/>
      <c r="J11" s="52"/>
      <c r="K11" s="52"/>
      <c r="L11" s="52"/>
      <c r="M11" s="52"/>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65"/>
  <sheetViews>
    <sheetView showGridLines="0" tabSelected="1"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92" t="s">
        <v>25</v>
      </c>
      <c r="C2" s="92"/>
      <c r="D2" s="92"/>
      <c r="E2" s="92"/>
      <c r="F2" s="92"/>
      <c r="G2" s="92"/>
      <c r="H2" s="92"/>
      <c r="I2" s="92"/>
      <c r="J2" s="93" t="s">
        <v>57</v>
      </c>
      <c r="K2" s="93"/>
      <c r="L2" s="93"/>
      <c r="M2" s="34" t="s">
        <v>58</v>
      </c>
      <c r="N2" s="34"/>
      <c r="O2" s="34"/>
      <c r="P2" s="34"/>
      <c r="Q2" s="34"/>
      <c r="R2" s="34"/>
      <c r="S2" s="34"/>
      <c r="T2" s="5"/>
    </row>
    <row r="3" spans="2:20" ht="31.5" x14ac:dyDescent="1.05">
      <c r="B3" s="6"/>
      <c r="C3" s="28" t="s">
        <v>31</v>
      </c>
      <c r="D3" s="6"/>
      <c r="E3" s="6"/>
      <c r="F3" s="6"/>
      <c r="G3" s="28" t="s">
        <v>73</v>
      </c>
      <c r="H3" s="6"/>
      <c r="I3" s="6"/>
      <c r="J3" s="7"/>
      <c r="K3" s="7"/>
      <c r="L3" s="35" t="s">
        <v>72</v>
      </c>
      <c r="M3" s="7"/>
      <c r="N3" s="35" t="s">
        <v>76</v>
      </c>
      <c r="O3" s="7"/>
      <c r="P3" s="7"/>
      <c r="Q3" s="7"/>
      <c r="R3" s="7"/>
      <c r="S3" s="7"/>
      <c r="T3" s="8"/>
    </row>
    <row r="4" spans="2:20" ht="22.5" x14ac:dyDescent="0.55000000000000004">
      <c r="B4" s="94" t="s">
        <v>0</v>
      </c>
      <c r="C4" s="95"/>
      <c r="D4" s="95"/>
      <c r="E4" s="95"/>
      <c r="F4" s="95"/>
      <c r="G4" s="95"/>
      <c r="H4" s="95"/>
      <c r="I4" s="95"/>
      <c r="J4" s="95"/>
      <c r="K4" s="95"/>
      <c r="L4" s="95"/>
      <c r="M4" s="95"/>
      <c r="N4" s="95"/>
      <c r="O4" s="95"/>
      <c r="P4" s="95"/>
      <c r="Q4" s="95"/>
      <c r="R4" s="95"/>
      <c r="S4" s="95"/>
      <c r="T4" s="96"/>
    </row>
    <row r="5" spans="2:20" ht="67.75" customHeight="1" x14ac:dyDescent="0.55000000000000004">
      <c r="B5" s="74" t="s">
        <v>63</v>
      </c>
      <c r="C5" s="75"/>
      <c r="D5" s="75"/>
      <c r="E5" s="75"/>
      <c r="F5" s="75"/>
      <c r="G5" s="75"/>
      <c r="H5" s="75"/>
      <c r="I5" s="75"/>
      <c r="J5" s="75"/>
      <c r="K5" s="75"/>
      <c r="L5" s="75"/>
      <c r="M5" s="75"/>
      <c r="N5" s="75"/>
      <c r="O5" s="75"/>
      <c r="P5" s="75"/>
      <c r="Q5" s="75"/>
      <c r="R5" s="75"/>
      <c r="S5" s="75"/>
      <c r="T5" s="76"/>
    </row>
    <row r="6" spans="2:20" ht="6" customHeight="1" x14ac:dyDescent="0.55000000000000004"/>
    <row r="7" spans="2:20" ht="28.5" x14ac:dyDescent="0.95">
      <c r="B7" s="10">
        <v>1</v>
      </c>
      <c r="C7" s="88" t="s">
        <v>36</v>
      </c>
      <c r="D7" s="89"/>
      <c r="E7" s="90"/>
      <c r="F7" s="9">
        <v>1</v>
      </c>
      <c r="G7" s="91" t="s">
        <v>23</v>
      </c>
      <c r="H7" s="91"/>
      <c r="I7" s="91"/>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74" t="s">
        <v>74</v>
      </c>
      <c r="C9" s="75"/>
      <c r="D9" s="75"/>
      <c r="E9" s="75"/>
      <c r="F9" s="75"/>
      <c r="G9" s="75"/>
      <c r="H9" s="75"/>
      <c r="I9" s="75"/>
      <c r="J9" s="75"/>
      <c r="K9" s="75"/>
      <c r="L9" s="75"/>
      <c r="M9" s="75"/>
      <c r="N9" s="75"/>
      <c r="O9" s="75"/>
      <c r="P9" s="75"/>
      <c r="Q9" s="75"/>
      <c r="R9" s="75"/>
      <c r="S9" s="75"/>
      <c r="T9" s="76"/>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74" t="s">
        <v>71</v>
      </c>
      <c r="C11" s="75"/>
      <c r="D11" s="75"/>
      <c r="E11" s="75"/>
      <c r="F11" s="75"/>
      <c r="G11" s="75"/>
      <c r="H11" s="75"/>
      <c r="I11" s="75"/>
      <c r="J11" s="75"/>
      <c r="K11" s="75"/>
      <c r="L11" s="75"/>
      <c r="M11" s="75"/>
      <c r="N11" s="75"/>
      <c r="O11" s="75"/>
      <c r="P11" s="75"/>
      <c r="Q11" s="75"/>
      <c r="R11" s="75"/>
      <c r="S11" s="75"/>
      <c r="T11" s="76"/>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2" t="s">
        <v>59</v>
      </c>
      <c r="E15" s="83"/>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0" t="s">
        <v>60</v>
      </c>
      <c r="F16" s="81"/>
      <c r="G16" s="39" t="s">
        <v>40</v>
      </c>
      <c r="H16" s="39"/>
      <c r="I16" s="39"/>
      <c r="J16" s="39"/>
      <c r="K16" s="39"/>
      <c r="L16" s="39"/>
      <c r="M16" s="39"/>
      <c r="N16" s="39"/>
      <c r="O16" s="39"/>
      <c r="P16" s="39"/>
      <c r="Q16" s="39"/>
      <c r="R16" s="39"/>
      <c r="S16" s="39"/>
      <c r="T16" s="40"/>
    </row>
    <row r="17" spans="2:21" ht="19.75" customHeight="1" thickBot="1" x14ac:dyDescent="0.6">
      <c r="B17" s="38"/>
      <c r="C17" s="39"/>
      <c r="D17" s="39"/>
      <c r="E17" s="80" t="s">
        <v>61</v>
      </c>
      <c r="F17" s="81"/>
      <c r="G17" s="39" t="s">
        <v>40</v>
      </c>
      <c r="H17" s="39"/>
      <c r="I17" s="39"/>
      <c r="J17" s="39"/>
      <c r="K17" s="39"/>
      <c r="L17" s="39"/>
      <c r="M17" s="39"/>
      <c r="N17" s="39"/>
      <c r="O17" s="39"/>
      <c r="P17" s="39"/>
      <c r="Q17" s="39"/>
      <c r="R17" s="39"/>
      <c r="S17" s="39"/>
      <c r="T17" s="40"/>
    </row>
    <row r="18" spans="2:21" ht="19.75" customHeight="1" thickBot="1" x14ac:dyDescent="0.6">
      <c r="B18" s="38"/>
      <c r="C18" s="39"/>
      <c r="D18" s="80" t="s">
        <v>62</v>
      </c>
      <c r="E18" s="81"/>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85" t="s">
        <v>39</v>
      </c>
      <c r="C20" s="86"/>
      <c r="D20" s="39"/>
      <c r="E20" s="39"/>
      <c r="F20" s="39"/>
      <c r="G20" s="39"/>
      <c r="H20" s="39"/>
      <c r="I20" s="39"/>
      <c r="J20" s="39"/>
      <c r="K20" s="39"/>
      <c r="L20" s="39"/>
      <c r="M20" s="39"/>
      <c r="N20" s="39"/>
      <c r="O20" s="39"/>
      <c r="P20" s="39"/>
      <c r="Q20" s="39"/>
      <c r="R20" s="39"/>
      <c r="S20" s="39"/>
      <c r="T20" s="40"/>
    </row>
    <row r="21" spans="2:21" ht="19.75" customHeight="1" thickBot="1" x14ac:dyDescent="0.6">
      <c r="B21" s="38"/>
      <c r="C21" s="82" t="s">
        <v>59</v>
      </c>
      <c r="D21" s="83"/>
      <c r="E21" s="80" t="s">
        <v>60</v>
      </c>
      <c r="F21" s="81"/>
      <c r="G21" s="80" t="s">
        <v>61</v>
      </c>
      <c r="H21" s="84"/>
      <c r="I21" s="81"/>
      <c r="J21" s="80" t="s">
        <v>62</v>
      </c>
      <c r="K21" s="84"/>
      <c r="L21" s="84"/>
      <c r="M21" s="81"/>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77" t="s">
        <v>80</v>
      </c>
      <c r="C23" s="78"/>
      <c r="D23" s="78"/>
      <c r="E23" s="78"/>
      <c r="F23" s="78"/>
      <c r="G23" s="78"/>
      <c r="H23" s="78"/>
      <c r="I23" s="78"/>
      <c r="J23" s="78"/>
      <c r="K23" s="78"/>
      <c r="L23" s="78"/>
      <c r="M23" s="78"/>
      <c r="N23" s="78"/>
      <c r="O23" s="78"/>
      <c r="P23" s="78"/>
      <c r="Q23" s="78"/>
      <c r="R23" s="78"/>
      <c r="S23" s="78"/>
      <c r="T23" s="79"/>
    </row>
    <row r="24" spans="2:21" ht="23" thickBot="1" x14ac:dyDescent="0.6">
      <c r="B24" s="99" t="s">
        <v>1</v>
      </c>
      <c r="C24" s="100" t="s">
        <v>2</v>
      </c>
      <c r="D24" s="101"/>
      <c r="E24" s="102"/>
      <c r="F24" s="100" t="s">
        <v>12</v>
      </c>
      <c r="G24" s="101"/>
      <c r="H24" s="101"/>
      <c r="I24" s="101"/>
      <c r="J24" s="102"/>
      <c r="K24" s="103" t="s">
        <v>3</v>
      </c>
      <c r="L24" s="103" t="s">
        <v>4</v>
      </c>
      <c r="M24" s="104" t="s">
        <v>5</v>
      </c>
      <c r="N24" s="104" t="s">
        <v>6</v>
      </c>
      <c r="O24" s="104" t="s">
        <v>7</v>
      </c>
      <c r="P24" s="104" t="s">
        <v>8</v>
      </c>
      <c r="Q24" s="104" t="s">
        <v>9</v>
      </c>
      <c r="R24" s="104" t="s">
        <v>10</v>
      </c>
      <c r="S24" s="104" t="s">
        <v>11</v>
      </c>
      <c r="T24" s="105"/>
    </row>
    <row r="25" spans="2:21" ht="21.65" customHeight="1" x14ac:dyDescent="0.55000000000000004">
      <c r="B25" s="60" t="s">
        <v>47</v>
      </c>
      <c r="C25" s="65" t="s">
        <v>50</v>
      </c>
      <c r="D25" s="66"/>
      <c r="E25" s="67"/>
      <c r="F25" s="98" t="s">
        <v>95</v>
      </c>
      <c r="G25" s="66"/>
      <c r="H25" s="66"/>
      <c r="I25" s="66"/>
      <c r="J25" s="67"/>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5"/>
      <c r="D26" s="66"/>
      <c r="E26" s="67"/>
      <c r="F26" s="65"/>
      <c r="G26" s="66"/>
      <c r="H26" s="66"/>
      <c r="I26" s="66"/>
      <c r="J26" s="67"/>
      <c r="K26" s="60"/>
      <c r="L26" s="60"/>
      <c r="M26" s="42">
        <f>'A⓵-1_営業1課'!M26+'A⓵-２_営業２課'!M26</f>
        <v>21333</v>
      </c>
      <c r="N26" s="42">
        <f>'A⓵-1_営業1課'!N26+'A⓵-２_営業２課'!N26</f>
        <v>22555</v>
      </c>
      <c r="O26" s="42">
        <f>'A⓵-1_営業1課'!O26+'A⓵-２_営業２課'!O26</f>
        <v>23777</v>
      </c>
      <c r="P26" s="42">
        <f>'A⓵-1_営業1課'!P26+'A⓵-２_営業２課'!P26</f>
        <v>24999</v>
      </c>
      <c r="Q26" s="42">
        <f>'A⓵-1_営業1課'!Q26+'A⓵-２_営業２課'!Q26</f>
        <v>26221</v>
      </c>
      <c r="R26" s="42">
        <f>'A⓵-1_営業1課'!R26+'A⓵-２_営業２課'!R26</f>
        <v>27443</v>
      </c>
      <c r="S26" s="41">
        <f>SUM(M26:R26)</f>
        <v>146328</v>
      </c>
      <c r="T26" s="31"/>
      <c r="U26" s="2"/>
    </row>
    <row r="27" spans="2:21" ht="22.5" x14ac:dyDescent="0.55000000000000004">
      <c r="B27" s="60"/>
      <c r="C27" s="65"/>
      <c r="D27" s="66"/>
      <c r="E27" s="67"/>
      <c r="F27" s="65"/>
      <c r="G27" s="66"/>
      <c r="H27" s="66"/>
      <c r="I27" s="66"/>
      <c r="J27" s="67"/>
      <c r="K27" s="60"/>
      <c r="L27" s="60"/>
      <c r="M27" s="37" t="s">
        <v>13</v>
      </c>
      <c r="N27" s="37" t="s">
        <v>14</v>
      </c>
      <c r="O27" s="37" t="s">
        <v>15</v>
      </c>
      <c r="P27" s="37" t="s">
        <v>16</v>
      </c>
      <c r="Q27" s="37" t="s">
        <v>17</v>
      </c>
      <c r="R27" s="37" t="s">
        <v>18</v>
      </c>
      <c r="S27" s="37" t="s">
        <v>19</v>
      </c>
      <c r="T27" s="37" t="s">
        <v>20</v>
      </c>
      <c r="U27" s="2"/>
    </row>
    <row r="28" spans="2:21" ht="23" thickBot="1" x14ac:dyDescent="0.6">
      <c r="B28" s="106"/>
      <c r="C28" s="107"/>
      <c r="D28" s="108"/>
      <c r="E28" s="109"/>
      <c r="F28" s="107"/>
      <c r="G28" s="108"/>
      <c r="H28" s="108"/>
      <c r="I28" s="108"/>
      <c r="J28" s="109"/>
      <c r="K28" s="106"/>
      <c r="L28" s="106"/>
      <c r="M28" s="110">
        <f>'A⓵-1_営業1課'!M28+'A⓵-２_営業２課'!M28</f>
        <v>28665</v>
      </c>
      <c r="N28" s="110">
        <f>'A⓵-1_営業1課'!N28+'A⓵-２_営業２課'!N28</f>
        <v>29887</v>
      </c>
      <c r="O28" s="110">
        <f>'A⓵-1_営業1課'!O28+'A⓵-２_営業２課'!O28</f>
        <v>31110</v>
      </c>
      <c r="P28" s="110">
        <f>'A⓵-1_営業1課'!P28+'A⓵-２_営業２課'!P28</f>
        <v>31223</v>
      </c>
      <c r="Q28" s="110">
        <f>'A⓵-1_営業1課'!Q28+'A⓵-２_営業２課'!Q28</f>
        <v>32555</v>
      </c>
      <c r="R28" s="110">
        <f>'A⓵-1_営業1課'!R28+'A⓵-２_営業２課'!R28</f>
        <v>33777</v>
      </c>
      <c r="S28" s="111">
        <f>SUM(M28:R28)</f>
        <v>187217</v>
      </c>
      <c r="T28" s="111">
        <f>S26+S28</f>
        <v>333545</v>
      </c>
      <c r="U28" s="2"/>
    </row>
    <row r="29" spans="2:21" ht="23" hidden="1" outlineLevel="1" thickBot="1" x14ac:dyDescent="0.6">
      <c r="B29" s="60" t="s">
        <v>48</v>
      </c>
      <c r="C29" s="98"/>
      <c r="D29" s="66"/>
      <c r="E29" s="67"/>
      <c r="F29" s="98"/>
      <c r="G29" s="66"/>
      <c r="H29" s="66"/>
      <c r="I29" s="66"/>
      <c r="J29" s="67"/>
      <c r="K29" s="72" t="s">
        <v>67</v>
      </c>
      <c r="L29" s="60" t="s">
        <v>68</v>
      </c>
      <c r="M29" s="50" t="s">
        <v>5</v>
      </c>
      <c r="N29" s="50" t="s">
        <v>6</v>
      </c>
      <c r="O29" s="50" t="s">
        <v>7</v>
      </c>
      <c r="P29" s="50" t="s">
        <v>8</v>
      </c>
      <c r="Q29" s="50" t="s">
        <v>9</v>
      </c>
      <c r="R29" s="50" t="s">
        <v>10</v>
      </c>
      <c r="S29" s="50" t="s">
        <v>11</v>
      </c>
      <c r="T29" s="31"/>
      <c r="U29" s="2"/>
    </row>
    <row r="30" spans="2:21" ht="23" hidden="1" outlineLevel="1" thickBot="1" x14ac:dyDescent="0.6">
      <c r="B30" s="60"/>
      <c r="C30" s="65"/>
      <c r="D30" s="66"/>
      <c r="E30" s="67"/>
      <c r="F30" s="65"/>
      <c r="G30" s="66"/>
      <c r="H30" s="66"/>
      <c r="I30" s="66"/>
      <c r="J30" s="67"/>
      <c r="K30" s="72"/>
      <c r="L30" s="60"/>
      <c r="M30" s="41"/>
      <c r="N30" s="41"/>
      <c r="O30" s="41"/>
      <c r="P30" s="41"/>
      <c r="Q30" s="41"/>
      <c r="R30" s="41"/>
      <c r="S30" s="41"/>
      <c r="T30" s="31"/>
      <c r="U30" s="2"/>
    </row>
    <row r="31" spans="2:21" ht="23" hidden="1" outlineLevel="1" thickBot="1" x14ac:dyDescent="0.6">
      <c r="B31" s="60"/>
      <c r="C31" s="65"/>
      <c r="D31" s="66"/>
      <c r="E31" s="67"/>
      <c r="F31" s="65"/>
      <c r="G31" s="66"/>
      <c r="H31" s="66"/>
      <c r="I31" s="66"/>
      <c r="J31" s="67"/>
      <c r="K31" s="72"/>
      <c r="L31" s="60"/>
      <c r="M31" s="37" t="s">
        <v>13</v>
      </c>
      <c r="N31" s="37" t="s">
        <v>14</v>
      </c>
      <c r="O31" s="37" t="s">
        <v>15</v>
      </c>
      <c r="P31" s="37" t="s">
        <v>16</v>
      </c>
      <c r="Q31" s="37" t="s">
        <v>17</v>
      </c>
      <c r="R31" s="37" t="s">
        <v>18</v>
      </c>
      <c r="S31" s="37" t="s">
        <v>19</v>
      </c>
      <c r="T31" s="37" t="s">
        <v>20</v>
      </c>
      <c r="U31" s="2"/>
    </row>
    <row r="32" spans="2:21" ht="23" hidden="1" outlineLevel="1" thickBot="1" x14ac:dyDescent="0.6">
      <c r="B32" s="61"/>
      <c r="C32" s="68"/>
      <c r="D32" s="69"/>
      <c r="E32" s="70"/>
      <c r="F32" s="68"/>
      <c r="G32" s="69"/>
      <c r="H32" s="69"/>
      <c r="I32" s="69"/>
      <c r="J32" s="70"/>
      <c r="K32" s="73"/>
      <c r="L32" s="61"/>
      <c r="M32" s="41"/>
      <c r="N32" s="41"/>
      <c r="O32" s="41"/>
      <c r="P32" s="41"/>
      <c r="Q32" s="41"/>
      <c r="R32" s="41"/>
      <c r="S32" s="41"/>
      <c r="T32" s="41"/>
      <c r="U32" s="2"/>
    </row>
    <row r="33" spans="2:21" ht="22.5" collapsed="1" x14ac:dyDescent="0.55000000000000004">
      <c r="B33" s="59" t="s">
        <v>96</v>
      </c>
      <c r="C33" s="62" t="s">
        <v>70</v>
      </c>
      <c r="D33" s="63"/>
      <c r="E33" s="64"/>
      <c r="F33" s="62" t="s">
        <v>97</v>
      </c>
      <c r="G33" s="63"/>
      <c r="H33" s="63"/>
      <c r="I33" s="63"/>
      <c r="J33" s="64"/>
      <c r="K33" s="71" t="s">
        <v>67</v>
      </c>
      <c r="L33" s="59" t="s">
        <v>68</v>
      </c>
      <c r="M33" s="37" t="s">
        <v>5</v>
      </c>
      <c r="N33" s="37" t="s">
        <v>6</v>
      </c>
      <c r="O33" s="37" t="s">
        <v>7</v>
      </c>
      <c r="P33" s="37" t="s">
        <v>8</v>
      </c>
      <c r="Q33" s="37" t="s">
        <v>9</v>
      </c>
      <c r="R33" s="37" t="s">
        <v>10</v>
      </c>
      <c r="S33" s="37" t="s">
        <v>11</v>
      </c>
      <c r="T33" s="33"/>
      <c r="U33" s="2"/>
    </row>
    <row r="34" spans="2:21" ht="22.5" x14ac:dyDescent="0.55000000000000004">
      <c r="B34" s="60"/>
      <c r="C34" s="65"/>
      <c r="D34" s="66"/>
      <c r="E34" s="67"/>
      <c r="F34" s="65"/>
      <c r="G34" s="66"/>
      <c r="H34" s="66"/>
      <c r="I34" s="66"/>
      <c r="J34" s="67"/>
      <c r="K34" s="72"/>
      <c r="L34" s="60"/>
      <c r="M34" s="42">
        <f>'A⓵-1_営業1課'!M34</f>
        <v>28</v>
      </c>
      <c r="N34" s="42">
        <f>'A⓵-1_営業1課'!N34</f>
        <v>28</v>
      </c>
      <c r="O34" s="42">
        <f>'A⓵-1_営業1課'!O34</f>
        <v>27</v>
      </c>
      <c r="P34" s="42">
        <f>'A⓵-1_営業1課'!P34</f>
        <v>26</v>
      </c>
      <c r="Q34" s="42">
        <f>'A⓵-1_営業1課'!Q34</f>
        <v>26</v>
      </c>
      <c r="R34" s="42">
        <f>'A⓵-1_営業1課'!R34</f>
        <v>28</v>
      </c>
      <c r="S34" s="41"/>
      <c r="T34" s="31"/>
      <c r="U34" s="2"/>
    </row>
    <row r="35" spans="2:21" ht="22.5" x14ac:dyDescent="0.55000000000000004">
      <c r="B35" s="60"/>
      <c r="C35" s="65"/>
      <c r="D35" s="66"/>
      <c r="E35" s="67"/>
      <c r="F35" s="65"/>
      <c r="G35" s="66"/>
      <c r="H35" s="66"/>
      <c r="I35" s="66"/>
      <c r="J35" s="67"/>
      <c r="K35" s="72"/>
      <c r="L35" s="60"/>
      <c r="M35" s="37" t="s">
        <v>13</v>
      </c>
      <c r="N35" s="37" t="s">
        <v>14</v>
      </c>
      <c r="O35" s="37" t="s">
        <v>15</v>
      </c>
      <c r="P35" s="37" t="s">
        <v>16</v>
      </c>
      <c r="Q35" s="37" t="s">
        <v>17</v>
      </c>
      <c r="R35" s="37" t="s">
        <v>18</v>
      </c>
      <c r="S35" s="37" t="s">
        <v>19</v>
      </c>
      <c r="T35" s="37" t="s">
        <v>20</v>
      </c>
      <c r="U35" s="2"/>
    </row>
    <row r="36" spans="2:21" ht="23" thickBot="1" x14ac:dyDescent="0.6">
      <c r="B36" s="106"/>
      <c r="C36" s="107"/>
      <c r="D36" s="108"/>
      <c r="E36" s="109"/>
      <c r="F36" s="107"/>
      <c r="G36" s="108"/>
      <c r="H36" s="108"/>
      <c r="I36" s="108"/>
      <c r="J36" s="109"/>
      <c r="K36" s="112"/>
      <c r="L36" s="106"/>
      <c r="M36" s="110">
        <f>'A⓵-1_営業1課'!M36</f>
        <v>27</v>
      </c>
      <c r="N36" s="110">
        <f>'A⓵-1_営業1課'!N36</f>
        <v>27</v>
      </c>
      <c r="O36" s="110">
        <f>'A⓵-1_営業1課'!O36</f>
        <v>27</v>
      </c>
      <c r="P36" s="110">
        <f>'A⓵-1_営業1課'!P36</f>
        <v>26</v>
      </c>
      <c r="Q36" s="110">
        <f>'A⓵-1_営業1課'!Q36</f>
        <v>28</v>
      </c>
      <c r="R36" s="110">
        <f>'A⓵-1_営業1課'!R36</f>
        <v>27</v>
      </c>
      <c r="S36" s="111"/>
      <c r="T36" s="111"/>
      <c r="U36" s="2"/>
    </row>
    <row r="37" spans="2:21" ht="21.65" customHeight="1" x14ac:dyDescent="0.55000000000000004">
      <c r="B37" s="60" t="s">
        <v>53</v>
      </c>
      <c r="C37" s="65" t="s">
        <v>64</v>
      </c>
      <c r="D37" s="66"/>
      <c r="E37" s="67"/>
      <c r="F37" s="98" t="s">
        <v>98</v>
      </c>
      <c r="G37" s="66"/>
      <c r="H37" s="66"/>
      <c r="I37" s="66"/>
      <c r="J37" s="67"/>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5"/>
      <c r="D38" s="66"/>
      <c r="E38" s="67"/>
      <c r="F38" s="65"/>
      <c r="G38" s="66"/>
      <c r="H38" s="66"/>
      <c r="I38" s="66"/>
      <c r="J38" s="67"/>
      <c r="K38" s="60"/>
      <c r="L38" s="60"/>
      <c r="M38" s="46">
        <f>'A⓵-1_営業1課'!M38+'A⓵-２_営業２課'!M38</f>
        <v>17087</v>
      </c>
      <c r="N38" s="46">
        <f>'A⓵-1_営業1課'!N38+'A⓵-２_営業２課'!N38</f>
        <v>15976</v>
      </c>
      <c r="O38" s="46">
        <f>'A⓵-1_営業1課'!O38+'A⓵-２_営業２課'!O38</f>
        <v>15754</v>
      </c>
      <c r="P38" s="46">
        <f>'A⓵-1_営業1課'!P38+'A⓵-２_営業２課'!P38</f>
        <v>15865</v>
      </c>
      <c r="Q38" s="46">
        <f>'A⓵-1_営業1課'!Q38+'A⓵-２_営業２課'!Q38</f>
        <v>15976</v>
      </c>
      <c r="R38" s="46">
        <f>'A⓵-1_営業1課'!R38+'A⓵-２_営業２課'!R38</f>
        <v>16087</v>
      </c>
      <c r="S38" s="41">
        <f>SUM(M38:R38)</f>
        <v>96745</v>
      </c>
      <c r="T38" s="31"/>
      <c r="U38" s="2"/>
    </row>
    <row r="39" spans="2:21" ht="22.5" x14ac:dyDescent="0.55000000000000004">
      <c r="B39" s="60"/>
      <c r="C39" s="65"/>
      <c r="D39" s="66"/>
      <c r="E39" s="67"/>
      <c r="F39" s="65"/>
      <c r="G39" s="66"/>
      <c r="H39" s="66"/>
      <c r="I39" s="66"/>
      <c r="J39" s="67"/>
      <c r="K39" s="60"/>
      <c r="L39" s="60"/>
      <c r="M39" s="37" t="s">
        <v>13</v>
      </c>
      <c r="N39" s="37" t="s">
        <v>14</v>
      </c>
      <c r="O39" s="37" t="s">
        <v>15</v>
      </c>
      <c r="P39" s="37" t="s">
        <v>16</v>
      </c>
      <c r="Q39" s="37" t="s">
        <v>17</v>
      </c>
      <c r="R39" s="37" t="s">
        <v>18</v>
      </c>
      <c r="S39" s="37" t="s">
        <v>19</v>
      </c>
      <c r="T39" s="37" t="s">
        <v>20</v>
      </c>
      <c r="U39" s="2"/>
    </row>
    <row r="40" spans="2:21" ht="23" thickBot="1" x14ac:dyDescent="0.6">
      <c r="B40" s="106"/>
      <c r="C40" s="107"/>
      <c r="D40" s="108"/>
      <c r="E40" s="109"/>
      <c r="F40" s="107"/>
      <c r="G40" s="108"/>
      <c r="H40" s="108"/>
      <c r="I40" s="108"/>
      <c r="J40" s="109"/>
      <c r="K40" s="106"/>
      <c r="L40" s="106"/>
      <c r="M40" s="113">
        <f>'A⓵-1_営業1課'!M40+'A⓵-２_営業２課'!M40</f>
        <v>14977</v>
      </c>
      <c r="N40" s="113">
        <f>'A⓵-1_営業1課'!N40+'A⓵-２_営業２課'!N40</f>
        <v>15866</v>
      </c>
      <c r="O40" s="113">
        <f>'A⓵-1_営業1課'!O40+'A⓵-２_営業２課'!O40</f>
        <v>15977</v>
      </c>
      <c r="P40" s="113">
        <f>'A⓵-1_営業1課'!P40+'A⓵-２_営業２課'!P40</f>
        <v>16088</v>
      </c>
      <c r="Q40" s="113">
        <f>'A⓵-1_営業1課'!Q40+'A⓵-２_営業２課'!Q40</f>
        <v>16199</v>
      </c>
      <c r="R40" s="113">
        <f>'A⓵-1_営業1課'!R40+'A⓵-２_営業２課'!R40</f>
        <v>16310</v>
      </c>
      <c r="S40" s="111">
        <f>SUM(M40:R40)</f>
        <v>95417</v>
      </c>
      <c r="T40" s="111">
        <f>S38+S40</f>
        <v>192162</v>
      </c>
      <c r="U40" s="2"/>
    </row>
    <row r="41" spans="2:21" ht="22.5" x14ac:dyDescent="0.55000000000000004">
      <c r="B41" s="60" t="s">
        <v>103</v>
      </c>
      <c r="C41" s="65" t="s">
        <v>102</v>
      </c>
      <c r="D41" s="66"/>
      <c r="E41" s="67"/>
      <c r="F41" s="98" t="s">
        <v>104</v>
      </c>
      <c r="G41" s="66"/>
      <c r="H41" s="66"/>
      <c r="I41" s="66"/>
      <c r="J41" s="67"/>
      <c r="K41" s="60" t="s">
        <v>21</v>
      </c>
      <c r="L41" s="60" t="s">
        <v>22</v>
      </c>
      <c r="M41" s="50" t="s">
        <v>5</v>
      </c>
      <c r="N41" s="50" t="s">
        <v>6</v>
      </c>
      <c r="O41" s="50" t="s">
        <v>7</v>
      </c>
      <c r="P41" s="50" t="s">
        <v>8</v>
      </c>
      <c r="Q41" s="50" t="s">
        <v>9</v>
      </c>
      <c r="R41" s="50" t="s">
        <v>10</v>
      </c>
      <c r="S41" s="50" t="s">
        <v>11</v>
      </c>
      <c r="T41" s="31"/>
      <c r="U41" s="2"/>
    </row>
    <row r="42" spans="2:21" ht="22.5" x14ac:dyDescent="0.55000000000000004">
      <c r="B42" s="60"/>
      <c r="C42" s="65"/>
      <c r="D42" s="66"/>
      <c r="E42" s="67"/>
      <c r="F42" s="65"/>
      <c r="G42" s="66"/>
      <c r="H42" s="66"/>
      <c r="I42" s="66"/>
      <c r="J42" s="67"/>
      <c r="K42" s="60"/>
      <c r="L42" s="60"/>
      <c r="M42" s="42">
        <f>購買部!M46</f>
        <v>17087</v>
      </c>
      <c r="N42" s="42">
        <f>購買部!N46</f>
        <v>15976</v>
      </c>
      <c r="O42" s="42">
        <f>購買部!O46</f>
        <v>15754</v>
      </c>
      <c r="P42" s="42">
        <f>購買部!P46</f>
        <v>15865</v>
      </c>
      <c r="Q42" s="42">
        <f>購買部!Q46</f>
        <v>15976</v>
      </c>
      <c r="R42" s="42">
        <f>購買部!R46</f>
        <v>16087</v>
      </c>
      <c r="S42" s="41">
        <f>SUM(M42:R42)</f>
        <v>96745</v>
      </c>
      <c r="T42" s="31"/>
      <c r="U42" s="2"/>
    </row>
    <row r="43" spans="2:21" ht="22.5" x14ac:dyDescent="0.55000000000000004">
      <c r="B43" s="60"/>
      <c r="C43" s="65"/>
      <c r="D43" s="66"/>
      <c r="E43" s="67"/>
      <c r="F43" s="65"/>
      <c r="G43" s="66"/>
      <c r="H43" s="66"/>
      <c r="I43" s="66"/>
      <c r="J43" s="67"/>
      <c r="K43" s="60"/>
      <c r="L43" s="60"/>
      <c r="M43" s="37" t="s">
        <v>13</v>
      </c>
      <c r="N43" s="37" t="s">
        <v>14</v>
      </c>
      <c r="O43" s="37" t="s">
        <v>15</v>
      </c>
      <c r="P43" s="37" t="s">
        <v>16</v>
      </c>
      <c r="Q43" s="37" t="s">
        <v>17</v>
      </c>
      <c r="R43" s="37" t="s">
        <v>18</v>
      </c>
      <c r="S43" s="37" t="s">
        <v>19</v>
      </c>
      <c r="T43" s="37" t="s">
        <v>20</v>
      </c>
      <c r="U43" s="2"/>
    </row>
    <row r="44" spans="2:21" ht="23" thickBot="1" x14ac:dyDescent="0.6">
      <c r="B44" s="106"/>
      <c r="C44" s="107"/>
      <c r="D44" s="108"/>
      <c r="E44" s="109"/>
      <c r="F44" s="107"/>
      <c r="G44" s="108"/>
      <c r="H44" s="108"/>
      <c r="I44" s="108"/>
      <c r="J44" s="109"/>
      <c r="K44" s="106"/>
      <c r="L44" s="106"/>
      <c r="M44" s="110">
        <f>購買部!M48</f>
        <v>14977</v>
      </c>
      <c r="N44" s="110">
        <f>購買部!N48</f>
        <v>15866</v>
      </c>
      <c r="O44" s="110">
        <f>購買部!O48</f>
        <v>15977</v>
      </c>
      <c r="P44" s="110">
        <f>購買部!P48</f>
        <v>16088</v>
      </c>
      <c r="Q44" s="110">
        <f>購買部!Q48</f>
        <v>16199</v>
      </c>
      <c r="R44" s="110">
        <f>購買部!R48</f>
        <v>16310</v>
      </c>
      <c r="S44" s="111">
        <f>SUM(M44:R44)</f>
        <v>95417</v>
      </c>
      <c r="T44" s="111">
        <f>S42+S44</f>
        <v>192162</v>
      </c>
      <c r="U44" s="2"/>
    </row>
    <row r="45" spans="2:21" ht="22.5" x14ac:dyDescent="0.55000000000000004">
      <c r="B45" s="60" t="s">
        <v>105</v>
      </c>
      <c r="C45" s="65" t="s">
        <v>106</v>
      </c>
      <c r="D45" s="66"/>
      <c r="E45" s="67"/>
      <c r="F45" s="98" t="s">
        <v>107</v>
      </c>
      <c r="G45" s="66"/>
      <c r="H45" s="66"/>
      <c r="I45" s="66"/>
      <c r="J45" s="67"/>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5"/>
      <c r="D46" s="66"/>
      <c r="E46" s="67"/>
      <c r="F46" s="65"/>
      <c r="G46" s="66"/>
      <c r="H46" s="66"/>
      <c r="I46" s="66"/>
      <c r="J46" s="67"/>
      <c r="K46" s="60"/>
      <c r="L46" s="60"/>
      <c r="M46" s="49">
        <f>M42-M38</f>
        <v>0</v>
      </c>
      <c r="N46" s="49">
        <f t="shared" ref="N46:R48" si="0">N42-N38</f>
        <v>0</v>
      </c>
      <c r="O46" s="49">
        <f t="shared" si="0"/>
        <v>0</v>
      </c>
      <c r="P46" s="49">
        <f t="shared" si="0"/>
        <v>0</v>
      </c>
      <c r="Q46" s="49">
        <f t="shared" si="0"/>
        <v>0</v>
      </c>
      <c r="R46" s="49">
        <f t="shared" si="0"/>
        <v>0</v>
      </c>
      <c r="S46" s="41">
        <f>SUM(M46:R46)</f>
        <v>0</v>
      </c>
      <c r="T46" s="31"/>
      <c r="U46" s="2"/>
    </row>
    <row r="47" spans="2:21" ht="22.5" x14ac:dyDescent="0.55000000000000004">
      <c r="B47" s="60"/>
      <c r="C47" s="65"/>
      <c r="D47" s="66"/>
      <c r="E47" s="67"/>
      <c r="F47" s="65"/>
      <c r="G47" s="66"/>
      <c r="H47" s="66"/>
      <c r="I47" s="66"/>
      <c r="J47" s="67"/>
      <c r="K47" s="60"/>
      <c r="L47" s="60"/>
      <c r="M47" s="37" t="s">
        <v>13</v>
      </c>
      <c r="N47" s="37" t="s">
        <v>14</v>
      </c>
      <c r="O47" s="37" t="s">
        <v>15</v>
      </c>
      <c r="P47" s="37" t="s">
        <v>16</v>
      </c>
      <c r="Q47" s="37" t="s">
        <v>17</v>
      </c>
      <c r="R47" s="37" t="s">
        <v>18</v>
      </c>
      <c r="S47" s="37" t="s">
        <v>19</v>
      </c>
      <c r="T47" s="37" t="s">
        <v>20</v>
      </c>
      <c r="U47" s="2"/>
    </row>
    <row r="48" spans="2:21" ht="23" thickBot="1" x14ac:dyDescent="0.6">
      <c r="B48" s="106"/>
      <c r="C48" s="107"/>
      <c r="D48" s="108"/>
      <c r="E48" s="109"/>
      <c r="F48" s="107"/>
      <c r="G48" s="108"/>
      <c r="H48" s="108"/>
      <c r="I48" s="108"/>
      <c r="J48" s="109"/>
      <c r="K48" s="106"/>
      <c r="L48" s="106"/>
      <c r="M48" s="114">
        <f>M44-M40</f>
        <v>0</v>
      </c>
      <c r="N48" s="114">
        <f t="shared" si="0"/>
        <v>0</v>
      </c>
      <c r="O48" s="114">
        <f t="shared" si="0"/>
        <v>0</v>
      </c>
      <c r="P48" s="114">
        <f t="shared" si="0"/>
        <v>0</v>
      </c>
      <c r="Q48" s="114">
        <f t="shared" si="0"/>
        <v>0</v>
      </c>
      <c r="R48" s="114">
        <f t="shared" si="0"/>
        <v>0</v>
      </c>
      <c r="S48" s="111">
        <f>SUM(M48:R48)</f>
        <v>0</v>
      </c>
      <c r="T48" s="111">
        <f>S46+S48</f>
        <v>0</v>
      </c>
      <c r="U48" s="2"/>
    </row>
    <row r="49" spans="2:21" ht="22.5" x14ac:dyDescent="0.55000000000000004">
      <c r="B49" s="60" t="s">
        <v>52</v>
      </c>
      <c r="C49" s="65" t="s">
        <v>43</v>
      </c>
      <c r="D49" s="66"/>
      <c r="E49" s="67"/>
      <c r="F49" s="98" t="s">
        <v>108</v>
      </c>
      <c r="G49" s="66"/>
      <c r="H49" s="66"/>
      <c r="I49" s="66"/>
      <c r="J49" s="67"/>
      <c r="K49" s="60"/>
      <c r="L49" s="60" t="s">
        <v>46</v>
      </c>
      <c r="M49" s="50" t="s">
        <v>5</v>
      </c>
      <c r="N49" s="50" t="s">
        <v>6</v>
      </c>
      <c r="O49" s="50" t="s">
        <v>7</v>
      </c>
      <c r="P49" s="50" t="s">
        <v>8</v>
      </c>
      <c r="Q49" s="50" t="s">
        <v>9</v>
      </c>
      <c r="R49" s="50" t="s">
        <v>10</v>
      </c>
      <c r="S49" s="50" t="s">
        <v>11</v>
      </c>
      <c r="T49" s="31"/>
      <c r="U49" s="2"/>
    </row>
    <row r="50" spans="2:21" ht="22.5" x14ac:dyDescent="0.55000000000000004">
      <c r="B50" s="60"/>
      <c r="C50" s="65"/>
      <c r="D50" s="66"/>
      <c r="E50" s="67"/>
      <c r="F50" s="65"/>
      <c r="G50" s="66"/>
      <c r="H50" s="66"/>
      <c r="I50" s="66"/>
      <c r="J50" s="67"/>
      <c r="K50" s="60"/>
      <c r="L50" s="60"/>
      <c r="M50" s="44">
        <f t="shared" ref="M50:R50" si="1">ROUND(M38/M26*100,1)</f>
        <v>80.099999999999994</v>
      </c>
      <c r="N50" s="44">
        <f t="shared" si="1"/>
        <v>70.8</v>
      </c>
      <c r="O50" s="44">
        <f t="shared" si="1"/>
        <v>66.3</v>
      </c>
      <c r="P50" s="44">
        <f t="shared" si="1"/>
        <v>63.5</v>
      </c>
      <c r="Q50" s="44">
        <f t="shared" si="1"/>
        <v>60.9</v>
      </c>
      <c r="R50" s="44">
        <f t="shared" si="1"/>
        <v>58.6</v>
      </c>
      <c r="S50" s="43"/>
      <c r="T50" s="31"/>
      <c r="U50" s="2"/>
    </row>
    <row r="51" spans="2:21" ht="22.5" x14ac:dyDescent="0.55000000000000004">
      <c r="B51" s="60"/>
      <c r="C51" s="65"/>
      <c r="D51" s="66"/>
      <c r="E51" s="67"/>
      <c r="F51" s="65"/>
      <c r="G51" s="66"/>
      <c r="H51" s="66"/>
      <c r="I51" s="66"/>
      <c r="J51" s="67"/>
      <c r="K51" s="60"/>
      <c r="L51" s="60"/>
      <c r="M51" s="37" t="s">
        <v>13</v>
      </c>
      <c r="N51" s="37" t="s">
        <v>14</v>
      </c>
      <c r="O51" s="37" t="s">
        <v>15</v>
      </c>
      <c r="P51" s="37" t="s">
        <v>16</v>
      </c>
      <c r="Q51" s="37" t="s">
        <v>17</v>
      </c>
      <c r="R51" s="37" t="s">
        <v>18</v>
      </c>
      <c r="S51" s="37" t="s">
        <v>19</v>
      </c>
      <c r="T51" s="37" t="s">
        <v>20</v>
      </c>
      <c r="U51" s="2"/>
    </row>
    <row r="52" spans="2:21" ht="23" thickBot="1" x14ac:dyDescent="0.6">
      <c r="B52" s="106"/>
      <c r="C52" s="107"/>
      <c r="D52" s="108"/>
      <c r="E52" s="109"/>
      <c r="F52" s="107"/>
      <c r="G52" s="108"/>
      <c r="H52" s="108"/>
      <c r="I52" s="108"/>
      <c r="J52" s="109"/>
      <c r="K52" s="106"/>
      <c r="L52" s="106"/>
      <c r="M52" s="115">
        <f t="shared" ref="M52:R52" si="2">ROUND(M40/M28*100,1)</f>
        <v>52.2</v>
      </c>
      <c r="N52" s="115">
        <f t="shared" si="2"/>
        <v>53.1</v>
      </c>
      <c r="O52" s="115">
        <f t="shared" si="2"/>
        <v>51.4</v>
      </c>
      <c r="P52" s="115">
        <f t="shared" si="2"/>
        <v>51.5</v>
      </c>
      <c r="Q52" s="115">
        <f t="shared" si="2"/>
        <v>49.8</v>
      </c>
      <c r="R52" s="115">
        <f t="shared" si="2"/>
        <v>48.3</v>
      </c>
      <c r="S52" s="116"/>
      <c r="T52" s="116"/>
      <c r="U52" s="2"/>
    </row>
    <row r="53" spans="2:21" ht="21.65" customHeight="1" x14ac:dyDescent="0.55000000000000004">
      <c r="B53" s="60" t="s">
        <v>55</v>
      </c>
      <c r="C53" s="65" t="s">
        <v>65</v>
      </c>
      <c r="D53" s="66"/>
      <c r="E53" s="67"/>
      <c r="F53" s="98" t="s">
        <v>109</v>
      </c>
      <c r="G53" s="66"/>
      <c r="H53" s="66"/>
      <c r="I53" s="66"/>
      <c r="J53" s="67"/>
      <c r="K53" s="60" t="s">
        <v>21</v>
      </c>
      <c r="L53" s="60" t="s">
        <v>22</v>
      </c>
      <c r="M53" s="50" t="s">
        <v>5</v>
      </c>
      <c r="N53" s="50" t="s">
        <v>6</v>
      </c>
      <c r="O53" s="50" t="s">
        <v>7</v>
      </c>
      <c r="P53" s="50" t="s">
        <v>8</v>
      </c>
      <c r="Q53" s="50" t="s">
        <v>9</v>
      </c>
      <c r="R53" s="50" t="s">
        <v>10</v>
      </c>
      <c r="S53" s="50" t="s">
        <v>11</v>
      </c>
      <c r="T53" s="31"/>
      <c r="U53" s="2"/>
    </row>
    <row r="54" spans="2:21" ht="22.5" x14ac:dyDescent="0.55000000000000004">
      <c r="B54" s="60"/>
      <c r="C54" s="65"/>
      <c r="D54" s="66"/>
      <c r="E54" s="67"/>
      <c r="F54" s="65"/>
      <c r="G54" s="66"/>
      <c r="H54" s="66"/>
      <c r="I54" s="66"/>
      <c r="J54" s="67"/>
      <c r="K54" s="60"/>
      <c r="L54" s="60"/>
      <c r="M54" s="41">
        <v>3000</v>
      </c>
      <c r="N54" s="41">
        <v>3100</v>
      </c>
      <c r="O54" s="41">
        <v>3200</v>
      </c>
      <c r="P54" s="41">
        <v>3300</v>
      </c>
      <c r="Q54" s="41">
        <v>3400</v>
      </c>
      <c r="R54" s="41">
        <v>3500</v>
      </c>
      <c r="S54" s="41">
        <f>SUM(M54:R54)</f>
        <v>19500</v>
      </c>
      <c r="T54" s="31"/>
      <c r="U54" s="2"/>
    </row>
    <row r="55" spans="2:21" ht="22.5" x14ac:dyDescent="0.55000000000000004">
      <c r="B55" s="60"/>
      <c r="C55" s="65"/>
      <c r="D55" s="66"/>
      <c r="E55" s="67"/>
      <c r="F55" s="65"/>
      <c r="G55" s="66"/>
      <c r="H55" s="66"/>
      <c r="I55" s="66"/>
      <c r="J55" s="67"/>
      <c r="K55" s="60"/>
      <c r="L55" s="60"/>
      <c r="M55" s="37" t="s">
        <v>13</v>
      </c>
      <c r="N55" s="37" t="s">
        <v>14</v>
      </c>
      <c r="O55" s="37" t="s">
        <v>15</v>
      </c>
      <c r="P55" s="37" t="s">
        <v>16</v>
      </c>
      <c r="Q55" s="37" t="s">
        <v>17</v>
      </c>
      <c r="R55" s="37" t="s">
        <v>18</v>
      </c>
      <c r="S55" s="37" t="s">
        <v>19</v>
      </c>
      <c r="T55" s="37" t="s">
        <v>20</v>
      </c>
      <c r="U55" s="2"/>
    </row>
    <row r="56" spans="2:21" ht="23" thickBot="1" x14ac:dyDescent="0.6">
      <c r="B56" s="106"/>
      <c r="C56" s="107"/>
      <c r="D56" s="108"/>
      <c r="E56" s="109"/>
      <c r="F56" s="107"/>
      <c r="G56" s="108"/>
      <c r="H56" s="108"/>
      <c r="I56" s="108"/>
      <c r="J56" s="109"/>
      <c r="K56" s="106"/>
      <c r="L56" s="106"/>
      <c r="M56" s="111">
        <v>3600</v>
      </c>
      <c r="N56" s="111">
        <v>3700</v>
      </c>
      <c r="O56" s="111">
        <v>3800</v>
      </c>
      <c r="P56" s="111">
        <v>3900</v>
      </c>
      <c r="Q56" s="111">
        <v>4000</v>
      </c>
      <c r="R56" s="111">
        <v>4100</v>
      </c>
      <c r="S56" s="111">
        <f>SUM(M56:R56)</f>
        <v>23100</v>
      </c>
      <c r="T56" s="111">
        <f>S54+S56</f>
        <v>42600</v>
      </c>
      <c r="U56" s="2"/>
    </row>
    <row r="57" spans="2:21" ht="21.65" customHeight="1" x14ac:dyDescent="0.55000000000000004">
      <c r="B57" s="117" t="s">
        <v>110</v>
      </c>
      <c r="C57" s="87" t="s">
        <v>101</v>
      </c>
      <c r="D57" s="63"/>
      <c r="E57" s="64"/>
      <c r="F57" s="62" t="s">
        <v>111</v>
      </c>
      <c r="G57" s="63"/>
      <c r="H57" s="63"/>
      <c r="I57" s="63"/>
      <c r="J57" s="64"/>
      <c r="K57" s="117" t="s">
        <v>21</v>
      </c>
      <c r="L57" s="117" t="s">
        <v>22</v>
      </c>
      <c r="M57" s="118" t="s">
        <v>5</v>
      </c>
      <c r="N57" s="118" t="s">
        <v>6</v>
      </c>
      <c r="O57" s="118" t="s">
        <v>7</v>
      </c>
      <c r="P57" s="118" t="s">
        <v>8</v>
      </c>
      <c r="Q57" s="118" t="s">
        <v>9</v>
      </c>
      <c r="R57" s="118" t="s">
        <v>10</v>
      </c>
      <c r="S57" s="118" t="s">
        <v>11</v>
      </c>
      <c r="T57" s="119"/>
      <c r="U57" s="2"/>
    </row>
    <row r="58" spans="2:21" ht="22.5" x14ac:dyDescent="0.55000000000000004">
      <c r="B58" s="60"/>
      <c r="C58" s="65"/>
      <c r="D58" s="66"/>
      <c r="E58" s="67"/>
      <c r="F58" s="65"/>
      <c r="G58" s="66"/>
      <c r="H58" s="66"/>
      <c r="I58" s="66"/>
      <c r="J58" s="67"/>
      <c r="K58" s="60"/>
      <c r="L58" s="60"/>
      <c r="M58" s="42">
        <f t="shared" ref="M58:R58" si="3">M26-M38-M54</f>
        <v>1246</v>
      </c>
      <c r="N58" s="42">
        <f t="shared" si="3"/>
        <v>3479</v>
      </c>
      <c r="O58" s="42">
        <f t="shared" si="3"/>
        <v>4823</v>
      </c>
      <c r="P58" s="42">
        <f t="shared" si="3"/>
        <v>5834</v>
      </c>
      <c r="Q58" s="42">
        <f t="shared" si="3"/>
        <v>6845</v>
      </c>
      <c r="R58" s="42">
        <f t="shared" si="3"/>
        <v>7856</v>
      </c>
      <c r="S58" s="41">
        <f>SUM(M58:R58)</f>
        <v>30083</v>
      </c>
      <c r="T58" s="31"/>
      <c r="U58" s="2"/>
    </row>
    <row r="59" spans="2:21" ht="22.5" x14ac:dyDescent="0.55000000000000004">
      <c r="B59" s="60"/>
      <c r="C59" s="65"/>
      <c r="D59" s="66"/>
      <c r="E59" s="67"/>
      <c r="F59" s="65"/>
      <c r="G59" s="66"/>
      <c r="H59" s="66"/>
      <c r="I59" s="66"/>
      <c r="J59" s="67"/>
      <c r="K59" s="60"/>
      <c r="L59" s="60"/>
      <c r="M59" s="37" t="s">
        <v>13</v>
      </c>
      <c r="N59" s="37" t="s">
        <v>14</v>
      </c>
      <c r="O59" s="37" t="s">
        <v>15</v>
      </c>
      <c r="P59" s="37" t="s">
        <v>16</v>
      </c>
      <c r="Q59" s="37" t="s">
        <v>17</v>
      </c>
      <c r="R59" s="37" t="s">
        <v>18</v>
      </c>
      <c r="S59" s="37" t="s">
        <v>19</v>
      </c>
      <c r="T59" s="37" t="s">
        <v>20</v>
      </c>
      <c r="U59" s="2"/>
    </row>
    <row r="60" spans="2:21" ht="23" thickBot="1" x14ac:dyDescent="0.6">
      <c r="B60" s="106"/>
      <c r="C60" s="107"/>
      <c r="D60" s="108"/>
      <c r="E60" s="109"/>
      <c r="F60" s="107"/>
      <c r="G60" s="108"/>
      <c r="H60" s="108"/>
      <c r="I60" s="108"/>
      <c r="J60" s="109"/>
      <c r="K60" s="106"/>
      <c r="L60" s="106"/>
      <c r="M60" s="110">
        <f t="shared" ref="M60:R60" si="4">M28-M40-M56</f>
        <v>10088</v>
      </c>
      <c r="N60" s="110">
        <f t="shared" si="4"/>
        <v>10321</v>
      </c>
      <c r="O60" s="110">
        <f t="shared" si="4"/>
        <v>11333</v>
      </c>
      <c r="P60" s="110">
        <f t="shared" si="4"/>
        <v>11235</v>
      </c>
      <c r="Q60" s="110">
        <f t="shared" si="4"/>
        <v>12356</v>
      </c>
      <c r="R60" s="110">
        <f t="shared" si="4"/>
        <v>13367</v>
      </c>
      <c r="S60" s="111">
        <f>SUM(M60:R60)</f>
        <v>68700</v>
      </c>
      <c r="T60" s="111">
        <f>S58+S60</f>
        <v>98783</v>
      </c>
      <c r="U60" s="2"/>
    </row>
    <row r="61" spans="2:21" ht="21.65" customHeight="1" x14ac:dyDescent="0.55000000000000004">
      <c r="B61" s="60" t="s">
        <v>44</v>
      </c>
      <c r="C61" s="65" t="s">
        <v>99</v>
      </c>
      <c r="D61" s="66"/>
      <c r="E61" s="67"/>
      <c r="F61" s="98" t="s">
        <v>112</v>
      </c>
      <c r="G61" s="66"/>
      <c r="H61" s="66"/>
      <c r="I61" s="66"/>
      <c r="J61" s="67"/>
      <c r="K61" s="60"/>
      <c r="L61" s="60" t="s">
        <v>42</v>
      </c>
      <c r="M61" s="50" t="s">
        <v>5</v>
      </c>
      <c r="N61" s="50" t="s">
        <v>6</v>
      </c>
      <c r="O61" s="50" t="s">
        <v>7</v>
      </c>
      <c r="P61" s="50" t="s">
        <v>8</v>
      </c>
      <c r="Q61" s="50" t="s">
        <v>9</v>
      </c>
      <c r="R61" s="50" t="s">
        <v>10</v>
      </c>
      <c r="S61" s="50" t="s">
        <v>11</v>
      </c>
      <c r="T61" s="31"/>
      <c r="U61" s="2"/>
    </row>
    <row r="62" spans="2:21" ht="22.5" x14ac:dyDescent="0.55000000000000004">
      <c r="B62" s="60"/>
      <c r="C62" s="65"/>
      <c r="D62" s="66"/>
      <c r="E62" s="67"/>
      <c r="F62" s="65"/>
      <c r="G62" s="66"/>
      <c r="H62" s="66"/>
      <c r="I62" s="66"/>
      <c r="J62" s="67"/>
      <c r="K62" s="60"/>
      <c r="L62" s="60"/>
      <c r="M62" s="44">
        <f t="shared" ref="M62:S62" si="5">IF(OR(M26=0,M26=""),"",ROUND(M58/M26*100,0))</f>
        <v>6</v>
      </c>
      <c r="N62" s="44">
        <f t="shared" si="5"/>
        <v>15</v>
      </c>
      <c r="O62" s="44">
        <f t="shared" si="5"/>
        <v>20</v>
      </c>
      <c r="P62" s="44">
        <f t="shared" si="5"/>
        <v>23</v>
      </c>
      <c r="Q62" s="44">
        <f t="shared" si="5"/>
        <v>26</v>
      </c>
      <c r="R62" s="44">
        <f t="shared" si="5"/>
        <v>29</v>
      </c>
      <c r="S62" s="44">
        <f t="shared" si="5"/>
        <v>21</v>
      </c>
      <c r="T62" s="31"/>
      <c r="U62" s="2"/>
    </row>
    <row r="63" spans="2:21" ht="22.5" x14ac:dyDescent="0.55000000000000004">
      <c r="B63" s="60"/>
      <c r="C63" s="65"/>
      <c r="D63" s="66"/>
      <c r="E63" s="67"/>
      <c r="F63" s="65"/>
      <c r="G63" s="66"/>
      <c r="H63" s="66"/>
      <c r="I63" s="66"/>
      <c r="J63" s="67"/>
      <c r="K63" s="60"/>
      <c r="L63" s="60"/>
      <c r="M63" s="37" t="s">
        <v>13</v>
      </c>
      <c r="N63" s="37" t="s">
        <v>14</v>
      </c>
      <c r="O63" s="37" t="s">
        <v>15</v>
      </c>
      <c r="P63" s="37" t="s">
        <v>16</v>
      </c>
      <c r="Q63" s="37" t="s">
        <v>17</v>
      </c>
      <c r="R63" s="37" t="s">
        <v>18</v>
      </c>
      <c r="S63" s="37" t="s">
        <v>19</v>
      </c>
      <c r="T63" s="37" t="s">
        <v>20</v>
      </c>
      <c r="U63" s="2"/>
    </row>
    <row r="64" spans="2:21" ht="22.5" x14ac:dyDescent="0.55000000000000004">
      <c r="B64" s="61"/>
      <c r="C64" s="68"/>
      <c r="D64" s="69"/>
      <c r="E64" s="70"/>
      <c r="F64" s="68"/>
      <c r="G64" s="69"/>
      <c r="H64" s="69"/>
      <c r="I64" s="69"/>
      <c r="J64" s="70"/>
      <c r="K64" s="61"/>
      <c r="L64" s="61"/>
      <c r="M64" s="44">
        <f t="shared" ref="M64:T64" si="6">IF(OR(M28=0,M28=""),"",ROUND(M60/M28*100,0))</f>
        <v>35</v>
      </c>
      <c r="N64" s="44">
        <f t="shared" si="6"/>
        <v>35</v>
      </c>
      <c r="O64" s="44">
        <f t="shared" si="6"/>
        <v>36</v>
      </c>
      <c r="P64" s="44">
        <f t="shared" si="6"/>
        <v>36</v>
      </c>
      <c r="Q64" s="44">
        <f t="shared" si="6"/>
        <v>38</v>
      </c>
      <c r="R64" s="44">
        <f t="shared" si="6"/>
        <v>40</v>
      </c>
      <c r="S64" s="44">
        <f t="shared" si="6"/>
        <v>37</v>
      </c>
      <c r="T64" s="44">
        <f t="shared" si="6"/>
        <v>30</v>
      </c>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45:B48"/>
    <mergeCell ref="C45:E48"/>
    <mergeCell ref="F45:J48"/>
    <mergeCell ref="K45:K48"/>
    <mergeCell ref="L45:L48"/>
    <mergeCell ref="B41:B44"/>
    <mergeCell ref="C41:E44"/>
    <mergeCell ref="F41:J44"/>
    <mergeCell ref="K41:K44"/>
    <mergeCell ref="L41:L44"/>
    <mergeCell ref="B33:B36"/>
    <mergeCell ref="C33:E36"/>
    <mergeCell ref="F33:J36"/>
    <mergeCell ref="K33:K36"/>
    <mergeCell ref="L33:L36"/>
    <mergeCell ref="L53:L56"/>
    <mergeCell ref="B53:B56"/>
    <mergeCell ref="C53:E56"/>
    <mergeCell ref="F53:J56"/>
    <mergeCell ref="K53:K56"/>
    <mergeCell ref="B57:B60"/>
    <mergeCell ref="C57:E60"/>
    <mergeCell ref="F57:J60"/>
    <mergeCell ref="K57:K60"/>
    <mergeCell ref="L57:L60"/>
    <mergeCell ref="B61:B64"/>
    <mergeCell ref="C61:E64"/>
    <mergeCell ref="F61:J64"/>
    <mergeCell ref="K61:K64"/>
    <mergeCell ref="L61:L64"/>
    <mergeCell ref="B49:B52"/>
    <mergeCell ref="C49:E52"/>
    <mergeCell ref="F49:J52"/>
    <mergeCell ref="K49:K52"/>
    <mergeCell ref="L49:L52"/>
    <mergeCell ref="B25:B28"/>
    <mergeCell ref="C25:E28"/>
    <mergeCell ref="F25:J28"/>
    <mergeCell ref="K25:K28"/>
    <mergeCell ref="L25:L28"/>
    <mergeCell ref="C7:E7"/>
    <mergeCell ref="G7:I7"/>
    <mergeCell ref="B2:I2"/>
    <mergeCell ref="J2:L2"/>
    <mergeCell ref="B4:T4"/>
    <mergeCell ref="B5:T5"/>
    <mergeCell ref="B37:B40"/>
    <mergeCell ref="C37:E40"/>
    <mergeCell ref="F37:J40"/>
    <mergeCell ref="K37:K40"/>
    <mergeCell ref="L37:L40"/>
    <mergeCell ref="C24:E24"/>
    <mergeCell ref="F24:J24"/>
    <mergeCell ref="D15:E15"/>
    <mergeCell ref="D18:E18"/>
    <mergeCell ref="B20:C20"/>
    <mergeCell ref="B9:T9"/>
    <mergeCell ref="B11:T11"/>
    <mergeCell ref="B23:T23"/>
    <mergeCell ref="E16:F16"/>
    <mergeCell ref="E17:F17"/>
    <mergeCell ref="C21:D21"/>
    <mergeCell ref="E21:F21"/>
    <mergeCell ref="G21:I21"/>
    <mergeCell ref="J21:M21"/>
    <mergeCell ref="B29:B32"/>
    <mergeCell ref="C29:E32"/>
    <mergeCell ref="F29:J32"/>
    <mergeCell ref="K29:K32"/>
    <mergeCell ref="L29:L32"/>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92" t="s">
        <v>25</v>
      </c>
      <c r="C2" s="92"/>
      <c r="D2" s="92"/>
      <c r="E2" s="92"/>
      <c r="F2" s="92"/>
      <c r="G2" s="92"/>
      <c r="H2" s="92"/>
      <c r="I2" s="92"/>
      <c r="J2" s="93" t="s">
        <v>57</v>
      </c>
      <c r="K2" s="93"/>
      <c r="L2" s="93"/>
      <c r="M2" s="34" t="s">
        <v>58</v>
      </c>
      <c r="N2" s="34"/>
      <c r="O2" s="34"/>
      <c r="P2" s="34"/>
      <c r="Q2" s="34"/>
      <c r="R2" s="34"/>
      <c r="S2" s="34"/>
      <c r="T2" s="5"/>
    </row>
    <row r="3" spans="2:20" ht="31.5" x14ac:dyDescent="1.05">
      <c r="B3" s="6"/>
      <c r="C3" s="28" t="s">
        <v>31</v>
      </c>
      <c r="D3" s="6"/>
      <c r="E3" s="6"/>
      <c r="F3" s="6"/>
      <c r="G3" s="28" t="s">
        <v>73</v>
      </c>
      <c r="H3" s="6"/>
      <c r="I3" s="6"/>
      <c r="J3" s="7"/>
      <c r="K3" s="7"/>
      <c r="L3" s="35" t="s">
        <v>75</v>
      </c>
      <c r="M3" s="7"/>
      <c r="N3" s="35" t="s">
        <v>76</v>
      </c>
      <c r="O3" s="7"/>
      <c r="P3" s="7"/>
      <c r="Q3" s="7"/>
      <c r="R3" s="7"/>
      <c r="S3" s="7"/>
      <c r="T3" s="8"/>
    </row>
    <row r="4" spans="2:20" ht="22.5" x14ac:dyDescent="0.55000000000000004">
      <c r="B4" s="94" t="s">
        <v>0</v>
      </c>
      <c r="C4" s="95"/>
      <c r="D4" s="95"/>
      <c r="E4" s="95"/>
      <c r="F4" s="95"/>
      <c r="G4" s="95"/>
      <c r="H4" s="95"/>
      <c r="I4" s="95"/>
      <c r="J4" s="95"/>
      <c r="K4" s="95"/>
      <c r="L4" s="95"/>
      <c r="M4" s="95"/>
      <c r="N4" s="95"/>
      <c r="O4" s="95"/>
      <c r="P4" s="95"/>
      <c r="Q4" s="95"/>
      <c r="R4" s="95"/>
      <c r="S4" s="95"/>
      <c r="T4" s="96"/>
    </row>
    <row r="5" spans="2:20" ht="67.75" customHeight="1" x14ac:dyDescent="0.55000000000000004">
      <c r="B5" s="74" t="s">
        <v>63</v>
      </c>
      <c r="C5" s="75"/>
      <c r="D5" s="75"/>
      <c r="E5" s="75"/>
      <c r="F5" s="75"/>
      <c r="G5" s="75"/>
      <c r="H5" s="75"/>
      <c r="I5" s="75"/>
      <c r="J5" s="75"/>
      <c r="K5" s="75"/>
      <c r="L5" s="75"/>
      <c r="M5" s="75"/>
      <c r="N5" s="75"/>
      <c r="O5" s="75"/>
      <c r="P5" s="75"/>
      <c r="Q5" s="75"/>
      <c r="R5" s="75"/>
      <c r="S5" s="75"/>
      <c r="T5" s="76"/>
    </row>
    <row r="6" spans="2:20" ht="6" customHeight="1" x14ac:dyDescent="0.55000000000000004"/>
    <row r="7" spans="2:20" ht="28.5" x14ac:dyDescent="0.95">
      <c r="B7" s="10">
        <v>1</v>
      </c>
      <c r="C7" s="88" t="s">
        <v>36</v>
      </c>
      <c r="D7" s="89"/>
      <c r="E7" s="90"/>
      <c r="F7" s="9">
        <v>1</v>
      </c>
      <c r="G7" s="91" t="s">
        <v>23</v>
      </c>
      <c r="H7" s="91"/>
      <c r="I7" s="91"/>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74" t="s">
        <v>74</v>
      </c>
      <c r="C9" s="75"/>
      <c r="D9" s="75"/>
      <c r="E9" s="75"/>
      <c r="F9" s="75"/>
      <c r="G9" s="75"/>
      <c r="H9" s="75"/>
      <c r="I9" s="75"/>
      <c r="J9" s="75"/>
      <c r="K9" s="75"/>
      <c r="L9" s="75"/>
      <c r="M9" s="75"/>
      <c r="N9" s="75"/>
      <c r="O9" s="75"/>
      <c r="P9" s="75"/>
      <c r="Q9" s="75"/>
      <c r="R9" s="75"/>
      <c r="S9" s="75"/>
      <c r="T9" s="76"/>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74" t="s">
        <v>71</v>
      </c>
      <c r="C11" s="75"/>
      <c r="D11" s="75"/>
      <c r="E11" s="75"/>
      <c r="F11" s="75"/>
      <c r="G11" s="75"/>
      <c r="H11" s="75"/>
      <c r="I11" s="75"/>
      <c r="J11" s="75"/>
      <c r="K11" s="75"/>
      <c r="L11" s="75"/>
      <c r="M11" s="75"/>
      <c r="N11" s="75"/>
      <c r="O11" s="75"/>
      <c r="P11" s="75"/>
      <c r="Q11" s="75"/>
      <c r="R11" s="75"/>
      <c r="S11" s="75"/>
      <c r="T11" s="76"/>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0" t="s">
        <v>59</v>
      </c>
      <c r="E15" s="81"/>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2" t="s">
        <v>60</v>
      </c>
      <c r="F16" s="83"/>
      <c r="G16" s="39" t="s">
        <v>40</v>
      </c>
      <c r="H16" s="39"/>
      <c r="I16" s="39"/>
      <c r="J16" s="39"/>
      <c r="K16" s="39"/>
      <c r="L16" s="39"/>
      <c r="M16" s="39"/>
      <c r="N16" s="39"/>
      <c r="O16" s="39"/>
      <c r="P16" s="39"/>
      <c r="Q16" s="39"/>
      <c r="R16" s="39"/>
      <c r="S16" s="39"/>
      <c r="T16" s="40"/>
    </row>
    <row r="17" spans="2:21" ht="19.75" customHeight="1" thickBot="1" x14ac:dyDescent="0.6">
      <c r="B17" s="38"/>
      <c r="C17" s="39"/>
      <c r="D17" s="39"/>
      <c r="E17" s="80" t="s">
        <v>61</v>
      </c>
      <c r="F17" s="81"/>
      <c r="G17" s="39" t="s">
        <v>40</v>
      </c>
      <c r="H17" s="39"/>
      <c r="I17" s="39"/>
      <c r="J17" s="39"/>
      <c r="K17" s="39"/>
      <c r="L17" s="39"/>
      <c r="M17" s="39"/>
      <c r="N17" s="39"/>
      <c r="O17" s="39"/>
      <c r="P17" s="39"/>
      <c r="Q17" s="39"/>
      <c r="R17" s="39"/>
      <c r="S17" s="39"/>
      <c r="T17" s="40"/>
    </row>
    <row r="18" spans="2:21" ht="19.75" customHeight="1" thickBot="1" x14ac:dyDescent="0.6">
      <c r="B18" s="38"/>
      <c r="C18" s="39"/>
      <c r="D18" s="80" t="s">
        <v>62</v>
      </c>
      <c r="E18" s="81"/>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85" t="s">
        <v>39</v>
      </c>
      <c r="C20" s="86"/>
      <c r="D20" s="39"/>
      <c r="E20" s="39"/>
      <c r="F20" s="39"/>
      <c r="G20" s="39"/>
      <c r="H20" s="39"/>
      <c r="I20" s="39"/>
      <c r="J20" s="39"/>
      <c r="K20" s="39"/>
      <c r="L20" s="39"/>
      <c r="M20" s="39"/>
      <c r="N20" s="39"/>
      <c r="O20" s="39"/>
      <c r="P20" s="39"/>
      <c r="Q20" s="39"/>
      <c r="R20" s="39"/>
      <c r="S20" s="39"/>
      <c r="T20" s="40"/>
    </row>
    <row r="21" spans="2:21" ht="19.75" customHeight="1" thickBot="1" x14ac:dyDescent="0.6">
      <c r="B21" s="38"/>
      <c r="C21" s="80" t="s">
        <v>59</v>
      </c>
      <c r="D21" s="81"/>
      <c r="E21" s="82" t="s">
        <v>60</v>
      </c>
      <c r="F21" s="83"/>
      <c r="G21" s="80" t="s">
        <v>61</v>
      </c>
      <c r="H21" s="84"/>
      <c r="I21" s="81"/>
      <c r="J21" s="80" t="s">
        <v>62</v>
      </c>
      <c r="K21" s="84"/>
      <c r="L21" s="84"/>
      <c r="M21" s="81"/>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77" t="s">
        <v>113</v>
      </c>
      <c r="C23" s="78"/>
      <c r="D23" s="78"/>
      <c r="E23" s="78"/>
      <c r="F23" s="78"/>
      <c r="G23" s="78"/>
      <c r="H23" s="78"/>
      <c r="I23" s="78"/>
      <c r="J23" s="78"/>
      <c r="K23" s="78"/>
      <c r="L23" s="78"/>
      <c r="M23" s="78"/>
      <c r="N23" s="78"/>
      <c r="O23" s="78"/>
      <c r="P23" s="78"/>
      <c r="Q23" s="78"/>
      <c r="R23" s="78"/>
      <c r="S23" s="78"/>
      <c r="T23" s="79"/>
    </row>
    <row r="24" spans="2:21" ht="23" thickBot="1" x14ac:dyDescent="0.6">
      <c r="B24" s="99" t="s">
        <v>1</v>
      </c>
      <c r="C24" s="100" t="s">
        <v>2</v>
      </c>
      <c r="D24" s="101"/>
      <c r="E24" s="102"/>
      <c r="F24" s="100" t="s">
        <v>12</v>
      </c>
      <c r="G24" s="101"/>
      <c r="H24" s="101"/>
      <c r="I24" s="101"/>
      <c r="J24" s="102"/>
      <c r="K24" s="103" t="s">
        <v>3</v>
      </c>
      <c r="L24" s="103" t="s">
        <v>4</v>
      </c>
      <c r="M24" s="104" t="s">
        <v>5</v>
      </c>
      <c r="N24" s="104" t="s">
        <v>6</v>
      </c>
      <c r="O24" s="104" t="s">
        <v>7</v>
      </c>
      <c r="P24" s="104" t="s">
        <v>8</v>
      </c>
      <c r="Q24" s="104" t="s">
        <v>9</v>
      </c>
      <c r="R24" s="104" t="s">
        <v>10</v>
      </c>
      <c r="S24" s="104" t="s">
        <v>11</v>
      </c>
      <c r="T24" s="105"/>
    </row>
    <row r="25" spans="2:21" ht="22.5" x14ac:dyDescent="0.55000000000000004">
      <c r="B25" s="60" t="s">
        <v>47</v>
      </c>
      <c r="C25" s="65" t="s">
        <v>50</v>
      </c>
      <c r="D25" s="66"/>
      <c r="E25" s="67"/>
      <c r="F25" s="98" t="s">
        <v>41</v>
      </c>
      <c r="G25" s="66"/>
      <c r="H25" s="66"/>
      <c r="I25" s="66"/>
      <c r="J25" s="67"/>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5"/>
      <c r="D26" s="66"/>
      <c r="E26" s="67"/>
      <c r="F26" s="65"/>
      <c r="G26" s="66"/>
      <c r="H26" s="66"/>
      <c r="I26" s="66"/>
      <c r="J26" s="67"/>
      <c r="K26" s="60"/>
      <c r="L26" s="60"/>
      <c r="M26" s="41">
        <v>9111</v>
      </c>
      <c r="N26" s="41">
        <v>10222</v>
      </c>
      <c r="O26" s="41">
        <v>11333</v>
      </c>
      <c r="P26" s="41">
        <v>12444</v>
      </c>
      <c r="Q26" s="41">
        <v>13555</v>
      </c>
      <c r="R26" s="41">
        <v>14666</v>
      </c>
      <c r="S26" s="41">
        <f>SUM(M26:R26)</f>
        <v>71331</v>
      </c>
      <c r="T26" s="31"/>
      <c r="U26" s="2"/>
    </row>
    <row r="27" spans="2:21" ht="22.5" x14ac:dyDescent="0.55000000000000004">
      <c r="B27" s="60"/>
      <c r="C27" s="65"/>
      <c r="D27" s="66"/>
      <c r="E27" s="67"/>
      <c r="F27" s="65"/>
      <c r="G27" s="66"/>
      <c r="H27" s="66"/>
      <c r="I27" s="66"/>
      <c r="J27" s="67"/>
      <c r="K27" s="60"/>
      <c r="L27" s="60"/>
      <c r="M27" s="37" t="s">
        <v>13</v>
      </c>
      <c r="N27" s="37" t="s">
        <v>14</v>
      </c>
      <c r="O27" s="37" t="s">
        <v>15</v>
      </c>
      <c r="P27" s="37" t="s">
        <v>16</v>
      </c>
      <c r="Q27" s="37" t="s">
        <v>17</v>
      </c>
      <c r="R27" s="37" t="s">
        <v>18</v>
      </c>
      <c r="S27" s="37" t="s">
        <v>19</v>
      </c>
      <c r="T27" s="37" t="s">
        <v>20</v>
      </c>
      <c r="U27" s="2"/>
    </row>
    <row r="28" spans="2:21" ht="23" thickBot="1" x14ac:dyDescent="0.6">
      <c r="B28" s="106"/>
      <c r="C28" s="107"/>
      <c r="D28" s="108"/>
      <c r="E28" s="109"/>
      <c r="F28" s="107"/>
      <c r="G28" s="108"/>
      <c r="H28" s="108"/>
      <c r="I28" s="108"/>
      <c r="J28" s="109"/>
      <c r="K28" s="106"/>
      <c r="L28" s="106"/>
      <c r="M28" s="111">
        <v>15777</v>
      </c>
      <c r="N28" s="111">
        <v>16888</v>
      </c>
      <c r="O28" s="111">
        <v>17999</v>
      </c>
      <c r="P28" s="111">
        <v>18001</v>
      </c>
      <c r="Q28" s="111">
        <v>19111</v>
      </c>
      <c r="R28" s="111">
        <v>20222</v>
      </c>
      <c r="S28" s="111">
        <f>SUM(M28:R28)</f>
        <v>107998</v>
      </c>
      <c r="T28" s="111">
        <f>S26+S28</f>
        <v>179329</v>
      </c>
      <c r="U28" s="2"/>
    </row>
    <row r="29" spans="2:21" ht="21.65" customHeight="1" x14ac:dyDescent="0.55000000000000004">
      <c r="B29" s="60" t="s">
        <v>48</v>
      </c>
      <c r="C29" s="98" t="s">
        <v>66</v>
      </c>
      <c r="D29" s="66"/>
      <c r="E29" s="67"/>
      <c r="F29" s="98" t="s">
        <v>41</v>
      </c>
      <c r="G29" s="66"/>
      <c r="H29" s="66"/>
      <c r="I29" s="66"/>
      <c r="J29" s="67"/>
      <c r="K29" s="72" t="s">
        <v>67</v>
      </c>
      <c r="L29" s="60" t="s">
        <v>68</v>
      </c>
      <c r="M29" s="50" t="s">
        <v>5</v>
      </c>
      <c r="N29" s="50" t="s">
        <v>6</v>
      </c>
      <c r="O29" s="50" t="s">
        <v>7</v>
      </c>
      <c r="P29" s="50" t="s">
        <v>8</v>
      </c>
      <c r="Q29" s="50" t="s">
        <v>9</v>
      </c>
      <c r="R29" s="50" t="s">
        <v>10</v>
      </c>
      <c r="S29" s="50" t="s">
        <v>11</v>
      </c>
      <c r="T29" s="31"/>
      <c r="U29" s="2"/>
    </row>
    <row r="30" spans="2:21" ht="22.5" x14ac:dyDescent="0.55000000000000004">
      <c r="B30" s="60"/>
      <c r="C30" s="65"/>
      <c r="D30" s="66"/>
      <c r="E30" s="67"/>
      <c r="F30" s="65"/>
      <c r="G30" s="66"/>
      <c r="H30" s="66"/>
      <c r="I30" s="66"/>
      <c r="J30" s="67"/>
      <c r="K30" s="72"/>
      <c r="L30" s="60"/>
      <c r="M30" s="41">
        <v>13</v>
      </c>
      <c r="N30" s="41">
        <v>13</v>
      </c>
      <c r="O30" s="41">
        <v>13</v>
      </c>
      <c r="P30" s="41">
        <v>12</v>
      </c>
      <c r="Q30" s="41">
        <v>12</v>
      </c>
      <c r="R30" s="41">
        <v>13</v>
      </c>
      <c r="S30" s="41"/>
      <c r="T30" s="31"/>
      <c r="U30" s="2"/>
    </row>
    <row r="31" spans="2:21" ht="22.5" x14ac:dyDescent="0.55000000000000004">
      <c r="B31" s="60"/>
      <c r="C31" s="65"/>
      <c r="D31" s="66"/>
      <c r="E31" s="67"/>
      <c r="F31" s="65"/>
      <c r="G31" s="66"/>
      <c r="H31" s="66"/>
      <c r="I31" s="66"/>
      <c r="J31" s="67"/>
      <c r="K31" s="72"/>
      <c r="L31" s="60"/>
      <c r="M31" s="37" t="s">
        <v>13</v>
      </c>
      <c r="N31" s="37" t="s">
        <v>14</v>
      </c>
      <c r="O31" s="37" t="s">
        <v>15</v>
      </c>
      <c r="P31" s="37" t="s">
        <v>16</v>
      </c>
      <c r="Q31" s="37" t="s">
        <v>17</v>
      </c>
      <c r="R31" s="37" t="s">
        <v>18</v>
      </c>
      <c r="S31" s="37" t="s">
        <v>19</v>
      </c>
      <c r="T31" s="37" t="s">
        <v>20</v>
      </c>
      <c r="U31" s="2"/>
    </row>
    <row r="32" spans="2:21" ht="23" thickBot="1" x14ac:dyDescent="0.6">
      <c r="B32" s="106"/>
      <c r="C32" s="107"/>
      <c r="D32" s="108"/>
      <c r="E32" s="109"/>
      <c r="F32" s="107"/>
      <c r="G32" s="108"/>
      <c r="H32" s="108"/>
      <c r="I32" s="108"/>
      <c r="J32" s="109"/>
      <c r="K32" s="112"/>
      <c r="L32" s="106"/>
      <c r="M32" s="111">
        <v>12</v>
      </c>
      <c r="N32" s="111">
        <v>12</v>
      </c>
      <c r="O32" s="111">
        <v>13</v>
      </c>
      <c r="P32" s="111">
        <v>12</v>
      </c>
      <c r="Q32" s="111">
        <v>12</v>
      </c>
      <c r="R32" s="111">
        <v>13</v>
      </c>
      <c r="S32" s="111"/>
      <c r="T32" s="111"/>
      <c r="U32" s="2"/>
    </row>
    <row r="33" spans="2:21" ht="21.65" customHeight="1" x14ac:dyDescent="0.55000000000000004">
      <c r="B33" s="60" t="s">
        <v>69</v>
      </c>
      <c r="C33" s="98" t="s">
        <v>70</v>
      </c>
      <c r="D33" s="66"/>
      <c r="E33" s="67"/>
      <c r="F33" s="98" t="s">
        <v>91</v>
      </c>
      <c r="G33" s="66"/>
      <c r="H33" s="66"/>
      <c r="I33" s="66"/>
      <c r="J33" s="67"/>
      <c r="K33" s="72" t="s">
        <v>67</v>
      </c>
      <c r="L33" s="60" t="s">
        <v>68</v>
      </c>
      <c r="M33" s="50" t="s">
        <v>5</v>
      </c>
      <c r="N33" s="50" t="s">
        <v>6</v>
      </c>
      <c r="O33" s="50" t="s">
        <v>7</v>
      </c>
      <c r="P33" s="50" t="s">
        <v>8</v>
      </c>
      <c r="Q33" s="50" t="s">
        <v>9</v>
      </c>
      <c r="R33" s="50" t="s">
        <v>10</v>
      </c>
      <c r="S33" s="50" t="s">
        <v>11</v>
      </c>
      <c r="T33" s="31"/>
      <c r="U33" s="2"/>
    </row>
    <row r="34" spans="2:21" ht="22.5" x14ac:dyDescent="0.55000000000000004">
      <c r="B34" s="60"/>
      <c r="C34" s="65"/>
      <c r="D34" s="66"/>
      <c r="E34" s="67"/>
      <c r="F34" s="65"/>
      <c r="G34" s="66"/>
      <c r="H34" s="66"/>
      <c r="I34" s="66"/>
      <c r="J34" s="67"/>
      <c r="K34" s="72"/>
      <c r="L34" s="60"/>
      <c r="M34" s="42">
        <f>'A⓵-２_営業２課'!M30+M30</f>
        <v>28</v>
      </c>
      <c r="N34" s="42">
        <f>'A⓵-２_営業２課'!N30+N30</f>
        <v>28</v>
      </c>
      <c r="O34" s="42">
        <f>'A⓵-２_営業２課'!O30+O30</f>
        <v>27</v>
      </c>
      <c r="P34" s="42">
        <f>'A⓵-２_営業２課'!P30+P30</f>
        <v>26</v>
      </c>
      <c r="Q34" s="42">
        <f>'A⓵-２_営業２課'!Q30+Q30</f>
        <v>26</v>
      </c>
      <c r="R34" s="42">
        <f>'A⓵-２_営業２課'!R30+R30</f>
        <v>28</v>
      </c>
      <c r="S34" s="41"/>
      <c r="T34" s="31"/>
      <c r="U34" s="2"/>
    </row>
    <row r="35" spans="2:21" ht="22.5" x14ac:dyDescent="0.55000000000000004">
      <c r="B35" s="60"/>
      <c r="C35" s="65"/>
      <c r="D35" s="66"/>
      <c r="E35" s="67"/>
      <c r="F35" s="65"/>
      <c r="G35" s="66"/>
      <c r="H35" s="66"/>
      <c r="I35" s="66"/>
      <c r="J35" s="67"/>
      <c r="K35" s="72"/>
      <c r="L35" s="60"/>
      <c r="M35" s="37" t="s">
        <v>13</v>
      </c>
      <c r="N35" s="37" t="s">
        <v>14</v>
      </c>
      <c r="O35" s="37" t="s">
        <v>15</v>
      </c>
      <c r="P35" s="37" t="s">
        <v>16</v>
      </c>
      <c r="Q35" s="37" t="s">
        <v>17</v>
      </c>
      <c r="R35" s="37" t="s">
        <v>18</v>
      </c>
      <c r="S35" s="37" t="s">
        <v>19</v>
      </c>
      <c r="T35" s="37" t="s">
        <v>20</v>
      </c>
      <c r="U35" s="2"/>
    </row>
    <row r="36" spans="2:21" ht="23" thickBot="1" x14ac:dyDescent="0.6">
      <c r="B36" s="106"/>
      <c r="C36" s="107"/>
      <c r="D36" s="108"/>
      <c r="E36" s="109"/>
      <c r="F36" s="107"/>
      <c r="G36" s="108"/>
      <c r="H36" s="108"/>
      <c r="I36" s="108"/>
      <c r="J36" s="109"/>
      <c r="K36" s="112"/>
      <c r="L36" s="106"/>
      <c r="M36" s="110">
        <f>'A⓵-２_営業２課'!M32+M32</f>
        <v>27</v>
      </c>
      <c r="N36" s="110">
        <f>'A⓵-２_営業２課'!N32+N32</f>
        <v>27</v>
      </c>
      <c r="O36" s="110">
        <f>'A⓵-２_営業２課'!O32+O32</f>
        <v>27</v>
      </c>
      <c r="P36" s="110">
        <f>'A⓵-２_営業２課'!P32+P32</f>
        <v>26</v>
      </c>
      <c r="Q36" s="110">
        <f>'A⓵-２_営業２課'!Q32+Q32</f>
        <v>28</v>
      </c>
      <c r="R36" s="110">
        <f>'A⓵-２_営業２課'!R32+R32</f>
        <v>27</v>
      </c>
      <c r="S36" s="111"/>
      <c r="T36" s="111"/>
      <c r="U36" s="2"/>
    </row>
    <row r="37" spans="2:21" ht="21.65" customHeight="1" x14ac:dyDescent="0.55000000000000004">
      <c r="B37" s="60" t="s">
        <v>54</v>
      </c>
      <c r="C37" s="65" t="s">
        <v>64</v>
      </c>
      <c r="D37" s="66"/>
      <c r="E37" s="67"/>
      <c r="F37" s="98" t="s">
        <v>92</v>
      </c>
      <c r="G37" s="66"/>
      <c r="H37" s="66"/>
      <c r="I37" s="66"/>
      <c r="J37" s="67"/>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5"/>
      <c r="D38" s="66"/>
      <c r="E38" s="67"/>
      <c r="F38" s="65"/>
      <c r="G38" s="66"/>
      <c r="H38" s="66"/>
      <c r="I38" s="66"/>
      <c r="J38" s="67"/>
      <c r="K38" s="60"/>
      <c r="L38" s="60"/>
      <c r="M38" s="45">
        <f>ROUND(購買部!M46/M34*M30,0)</f>
        <v>7933</v>
      </c>
      <c r="N38" s="45">
        <f>ROUND(購買部!N46/N34*N30,0)</f>
        <v>7417</v>
      </c>
      <c r="O38" s="45">
        <f>ROUND(購買部!O46/O34*O30,0)</f>
        <v>7585</v>
      </c>
      <c r="P38" s="45">
        <f>ROUND(購買部!P46/P34*P30,0)</f>
        <v>7322</v>
      </c>
      <c r="Q38" s="45">
        <f>ROUND(購買部!Q46/Q34*Q30,0)</f>
        <v>7374</v>
      </c>
      <c r="R38" s="45">
        <f>ROUND(購買部!R46/R34*R30,0)</f>
        <v>7469</v>
      </c>
      <c r="S38" s="41">
        <f>SUM(M38:R38)</f>
        <v>45100</v>
      </c>
      <c r="T38" s="31"/>
      <c r="U38" s="2"/>
    </row>
    <row r="39" spans="2:21" ht="22.5" x14ac:dyDescent="0.55000000000000004">
      <c r="B39" s="60"/>
      <c r="C39" s="65"/>
      <c r="D39" s="66"/>
      <c r="E39" s="67"/>
      <c r="F39" s="65"/>
      <c r="G39" s="66"/>
      <c r="H39" s="66"/>
      <c r="I39" s="66"/>
      <c r="J39" s="67"/>
      <c r="K39" s="60"/>
      <c r="L39" s="60"/>
      <c r="M39" s="37" t="s">
        <v>13</v>
      </c>
      <c r="N39" s="37" t="s">
        <v>14</v>
      </c>
      <c r="O39" s="37" t="s">
        <v>15</v>
      </c>
      <c r="P39" s="37" t="s">
        <v>16</v>
      </c>
      <c r="Q39" s="37" t="s">
        <v>17</v>
      </c>
      <c r="R39" s="37" t="s">
        <v>18</v>
      </c>
      <c r="S39" s="37" t="s">
        <v>19</v>
      </c>
      <c r="T39" s="37" t="s">
        <v>20</v>
      </c>
      <c r="U39" s="2"/>
    </row>
    <row r="40" spans="2:21" ht="23" thickBot="1" x14ac:dyDescent="0.6">
      <c r="B40" s="106"/>
      <c r="C40" s="107"/>
      <c r="D40" s="108"/>
      <c r="E40" s="109"/>
      <c r="F40" s="107"/>
      <c r="G40" s="108"/>
      <c r="H40" s="108"/>
      <c r="I40" s="108"/>
      <c r="J40" s="109"/>
      <c r="K40" s="106"/>
      <c r="L40" s="106"/>
      <c r="M40" s="120">
        <f>ROUND(購買部!M48/M36*M32,0)</f>
        <v>6656</v>
      </c>
      <c r="N40" s="120">
        <f>ROUND(購買部!N48/N36*N32,0)</f>
        <v>7052</v>
      </c>
      <c r="O40" s="120">
        <f>ROUND(購買部!O48/O36*O32,0)</f>
        <v>7693</v>
      </c>
      <c r="P40" s="120">
        <f>ROUND(購買部!P48/P36*P32,0)</f>
        <v>7425</v>
      </c>
      <c r="Q40" s="120">
        <f>ROUND(購買部!Q48/Q36*Q32,0)</f>
        <v>6942</v>
      </c>
      <c r="R40" s="120">
        <f>ROUND(購買部!R48/R36*R32,0)</f>
        <v>7853</v>
      </c>
      <c r="S40" s="111">
        <f>SUM(M40:R40)</f>
        <v>43621</v>
      </c>
      <c r="T40" s="111">
        <f>S38+S40</f>
        <v>88721</v>
      </c>
      <c r="U40" s="2"/>
    </row>
    <row r="41" spans="2:21" ht="22.5" x14ac:dyDescent="0.55000000000000004">
      <c r="B41" s="60" t="s">
        <v>51</v>
      </c>
      <c r="C41" s="65" t="s">
        <v>43</v>
      </c>
      <c r="D41" s="66"/>
      <c r="E41" s="67"/>
      <c r="F41" s="98" t="s">
        <v>49</v>
      </c>
      <c r="G41" s="66"/>
      <c r="H41" s="66"/>
      <c r="I41" s="66"/>
      <c r="J41" s="67"/>
      <c r="K41" s="60"/>
      <c r="L41" s="60" t="s">
        <v>46</v>
      </c>
      <c r="M41" s="50" t="s">
        <v>5</v>
      </c>
      <c r="N41" s="50" t="s">
        <v>6</v>
      </c>
      <c r="O41" s="50" t="s">
        <v>7</v>
      </c>
      <c r="P41" s="50" t="s">
        <v>8</v>
      </c>
      <c r="Q41" s="50" t="s">
        <v>9</v>
      </c>
      <c r="R41" s="50" t="s">
        <v>10</v>
      </c>
      <c r="S41" s="50" t="s">
        <v>11</v>
      </c>
      <c r="T41" s="31"/>
      <c r="U41" s="2"/>
    </row>
    <row r="42" spans="2:21" ht="22.5" x14ac:dyDescent="0.55000000000000004">
      <c r="B42" s="60"/>
      <c r="C42" s="65"/>
      <c r="D42" s="66"/>
      <c r="E42" s="67"/>
      <c r="F42" s="65"/>
      <c r="G42" s="66"/>
      <c r="H42" s="66"/>
      <c r="I42" s="66"/>
      <c r="J42" s="67"/>
      <c r="K42" s="60"/>
      <c r="L42" s="60"/>
      <c r="M42" s="44">
        <f t="shared" ref="M42:R42" si="0">ROUND(M38/M26*100,1)</f>
        <v>87.1</v>
      </c>
      <c r="N42" s="44">
        <f t="shared" si="0"/>
        <v>72.599999999999994</v>
      </c>
      <c r="O42" s="44">
        <f t="shared" si="0"/>
        <v>66.900000000000006</v>
      </c>
      <c r="P42" s="44">
        <f t="shared" si="0"/>
        <v>58.8</v>
      </c>
      <c r="Q42" s="44">
        <f t="shared" si="0"/>
        <v>54.4</v>
      </c>
      <c r="R42" s="44">
        <f t="shared" si="0"/>
        <v>50.9</v>
      </c>
      <c r="S42" s="43"/>
      <c r="T42" s="31"/>
      <c r="U42" s="2"/>
    </row>
    <row r="43" spans="2:21" ht="22.5" x14ac:dyDescent="0.55000000000000004">
      <c r="B43" s="60"/>
      <c r="C43" s="65"/>
      <c r="D43" s="66"/>
      <c r="E43" s="67"/>
      <c r="F43" s="65"/>
      <c r="G43" s="66"/>
      <c r="H43" s="66"/>
      <c r="I43" s="66"/>
      <c r="J43" s="67"/>
      <c r="K43" s="60"/>
      <c r="L43" s="60"/>
      <c r="M43" s="37" t="s">
        <v>13</v>
      </c>
      <c r="N43" s="37" t="s">
        <v>14</v>
      </c>
      <c r="O43" s="37" t="s">
        <v>15</v>
      </c>
      <c r="P43" s="37" t="s">
        <v>16</v>
      </c>
      <c r="Q43" s="37" t="s">
        <v>17</v>
      </c>
      <c r="R43" s="37" t="s">
        <v>18</v>
      </c>
      <c r="S43" s="37" t="s">
        <v>19</v>
      </c>
      <c r="T43" s="37" t="s">
        <v>20</v>
      </c>
      <c r="U43" s="2"/>
    </row>
    <row r="44" spans="2:21" ht="23" thickBot="1" x14ac:dyDescent="0.6">
      <c r="B44" s="106"/>
      <c r="C44" s="107"/>
      <c r="D44" s="108"/>
      <c r="E44" s="109"/>
      <c r="F44" s="107"/>
      <c r="G44" s="108"/>
      <c r="H44" s="108"/>
      <c r="I44" s="108"/>
      <c r="J44" s="109"/>
      <c r="K44" s="106"/>
      <c r="L44" s="106"/>
      <c r="M44" s="115">
        <f t="shared" ref="M44:R44" si="1">ROUND(M40/M28*100,1)</f>
        <v>42.2</v>
      </c>
      <c r="N44" s="115">
        <f t="shared" si="1"/>
        <v>41.8</v>
      </c>
      <c r="O44" s="115">
        <f t="shared" si="1"/>
        <v>42.7</v>
      </c>
      <c r="P44" s="115">
        <f t="shared" si="1"/>
        <v>41.2</v>
      </c>
      <c r="Q44" s="115">
        <f t="shared" si="1"/>
        <v>36.299999999999997</v>
      </c>
      <c r="R44" s="115">
        <f t="shared" si="1"/>
        <v>38.799999999999997</v>
      </c>
      <c r="S44" s="116"/>
      <c r="T44" s="116"/>
      <c r="U44" s="2"/>
    </row>
    <row r="45" spans="2:21" ht="22.5" x14ac:dyDescent="0.55000000000000004">
      <c r="B45" s="60" t="s">
        <v>87</v>
      </c>
      <c r="C45" s="65" t="s">
        <v>65</v>
      </c>
      <c r="D45" s="66"/>
      <c r="E45" s="67"/>
      <c r="F45" s="98" t="s">
        <v>41</v>
      </c>
      <c r="G45" s="66"/>
      <c r="H45" s="66"/>
      <c r="I45" s="66"/>
      <c r="J45" s="67"/>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5"/>
      <c r="D46" s="66"/>
      <c r="E46" s="67"/>
      <c r="F46" s="65"/>
      <c r="G46" s="66"/>
      <c r="H46" s="66"/>
      <c r="I46" s="66"/>
      <c r="J46" s="67"/>
      <c r="K46" s="60"/>
      <c r="L46" s="60"/>
      <c r="M46" s="41">
        <v>3000</v>
      </c>
      <c r="N46" s="41">
        <v>3100</v>
      </c>
      <c r="O46" s="41">
        <v>3200</v>
      </c>
      <c r="P46" s="41">
        <v>3300</v>
      </c>
      <c r="Q46" s="41">
        <v>3400</v>
      </c>
      <c r="R46" s="41">
        <v>3500</v>
      </c>
      <c r="S46" s="41">
        <f>SUM(M46:R46)</f>
        <v>19500</v>
      </c>
      <c r="T46" s="31"/>
      <c r="U46" s="2"/>
    </row>
    <row r="47" spans="2:21" ht="22.5" x14ac:dyDescent="0.55000000000000004">
      <c r="B47" s="60"/>
      <c r="C47" s="65"/>
      <c r="D47" s="66"/>
      <c r="E47" s="67"/>
      <c r="F47" s="65"/>
      <c r="G47" s="66"/>
      <c r="H47" s="66"/>
      <c r="I47" s="66"/>
      <c r="J47" s="67"/>
      <c r="K47" s="60"/>
      <c r="L47" s="60"/>
      <c r="M47" s="37" t="s">
        <v>13</v>
      </c>
      <c r="N47" s="37" t="s">
        <v>14</v>
      </c>
      <c r="O47" s="37" t="s">
        <v>15</v>
      </c>
      <c r="P47" s="37" t="s">
        <v>16</v>
      </c>
      <c r="Q47" s="37" t="s">
        <v>17</v>
      </c>
      <c r="R47" s="37" t="s">
        <v>18</v>
      </c>
      <c r="S47" s="37" t="s">
        <v>19</v>
      </c>
      <c r="T47" s="37" t="s">
        <v>20</v>
      </c>
      <c r="U47" s="2"/>
    </row>
    <row r="48" spans="2:21" ht="23" thickBot="1" x14ac:dyDescent="0.6">
      <c r="B48" s="106"/>
      <c r="C48" s="107"/>
      <c r="D48" s="108"/>
      <c r="E48" s="109"/>
      <c r="F48" s="107"/>
      <c r="G48" s="108"/>
      <c r="H48" s="108"/>
      <c r="I48" s="108"/>
      <c r="J48" s="109"/>
      <c r="K48" s="106"/>
      <c r="L48" s="106"/>
      <c r="M48" s="111">
        <v>3600</v>
      </c>
      <c r="N48" s="111">
        <v>3700</v>
      </c>
      <c r="O48" s="111">
        <v>3800</v>
      </c>
      <c r="P48" s="111">
        <v>3900</v>
      </c>
      <c r="Q48" s="111">
        <v>4000</v>
      </c>
      <c r="R48" s="111">
        <v>4100</v>
      </c>
      <c r="S48" s="111">
        <f>SUM(M48:R48)</f>
        <v>23100</v>
      </c>
      <c r="T48" s="111">
        <f>S46+S48</f>
        <v>42600</v>
      </c>
      <c r="U48" s="2"/>
    </row>
    <row r="49" spans="1:21" ht="22.5" x14ac:dyDescent="0.55000000000000004">
      <c r="B49" s="60" t="s">
        <v>88</v>
      </c>
      <c r="C49" s="65" t="s">
        <v>100</v>
      </c>
      <c r="D49" s="66"/>
      <c r="E49" s="67"/>
      <c r="F49" s="98" t="s">
        <v>93</v>
      </c>
      <c r="G49" s="66"/>
      <c r="H49" s="66"/>
      <c r="I49" s="66"/>
      <c r="J49" s="67"/>
      <c r="K49" s="60" t="s">
        <v>21</v>
      </c>
      <c r="L49" s="60" t="s">
        <v>22</v>
      </c>
      <c r="M49" s="50" t="s">
        <v>5</v>
      </c>
      <c r="N49" s="50" t="s">
        <v>6</v>
      </c>
      <c r="O49" s="50" t="s">
        <v>7</v>
      </c>
      <c r="P49" s="50" t="s">
        <v>8</v>
      </c>
      <c r="Q49" s="50" t="s">
        <v>9</v>
      </c>
      <c r="R49" s="50" t="s">
        <v>10</v>
      </c>
      <c r="S49" s="50" t="s">
        <v>11</v>
      </c>
      <c r="T49" s="31"/>
      <c r="U49" s="2"/>
    </row>
    <row r="50" spans="1:21" ht="22.5" x14ac:dyDescent="0.55000000000000004">
      <c r="B50" s="60"/>
      <c r="C50" s="65"/>
      <c r="D50" s="66"/>
      <c r="E50" s="67"/>
      <c r="F50" s="65"/>
      <c r="G50" s="66"/>
      <c r="H50" s="66"/>
      <c r="I50" s="66"/>
      <c r="J50" s="67"/>
      <c r="K50" s="60"/>
      <c r="L50" s="60"/>
      <c r="M50" s="42">
        <f t="shared" ref="M50:R50" si="2">M26-M38-M46</f>
        <v>-1822</v>
      </c>
      <c r="N50" s="42">
        <f t="shared" si="2"/>
        <v>-295</v>
      </c>
      <c r="O50" s="42">
        <f t="shared" si="2"/>
        <v>548</v>
      </c>
      <c r="P50" s="42">
        <f t="shared" si="2"/>
        <v>1822</v>
      </c>
      <c r="Q50" s="42">
        <f t="shared" si="2"/>
        <v>2781</v>
      </c>
      <c r="R50" s="42">
        <f t="shared" si="2"/>
        <v>3697</v>
      </c>
      <c r="S50" s="41">
        <f>SUM(M50:R50)</f>
        <v>6731</v>
      </c>
      <c r="T50" s="31"/>
      <c r="U50" s="2"/>
    </row>
    <row r="51" spans="1:21" ht="22.5" x14ac:dyDescent="0.55000000000000004">
      <c r="B51" s="60"/>
      <c r="C51" s="65"/>
      <c r="D51" s="66"/>
      <c r="E51" s="67"/>
      <c r="F51" s="65"/>
      <c r="G51" s="66"/>
      <c r="H51" s="66"/>
      <c r="I51" s="66"/>
      <c r="J51" s="67"/>
      <c r="K51" s="60"/>
      <c r="L51" s="60"/>
      <c r="M51" s="37" t="s">
        <v>13</v>
      </c>
      <c r="N51" s="37" t="s">
        <v>14</v>
      </c>
      <c r="O51" s="37" t="s">
        <v>15</v>
      </c>
      <c r="P51" s="37" t="s">
        <v>16</v>
      </c>
      <c r="Q51" s="37" t="s">
        <v>17</v>
      </c>
      <c r="R51" s="37" t="s">
        <v>18</v>
      </c>
      <c r="S51" s="37" t="s">
        <v>19</v>
      </c>
      <c r="T51" s="37" t="s">
        <v>20</v>
      </c>
      <c r="U51" s="2"/>
    </row>
    <row r="52" spans="1:21" ht="23" thickBot="1" x14ac:dyDescent="0.6">
      <c r="B52" s="106"/>
      <c r="C52" s="107"/>
      <c r="D52" s="108"/>
      <c r="E52" s="109"/>
      <c r="F52" s="107"/>
      <c r="G52" s="108"/>
      <c r="H52" s="108"/>
      <c r="I52" s="108"/>
      <c r="J52" s="109"/>
      <c r="K52" s="106"/>
      <c r="L52" s="106"/>
      <c r="M52" s="110">
        <f t="shared" ref="M52:R52" si="3">M28-M40-M48</f>
        <v>5521</v>
      </c>
      <c r="N52" s="110">
        <f t="shared" si="3"/>
        <v>6136</v>
      </c>
      <c r="O52" s="110">
        <f t="shared" si="3"/>
        <v>6506</v>
      </c>
      <c r="P52" s="110">
        <f t="shared" si="3"/>
        <v>6676</v>
      </c>
      <c r="Q52" s="110">
        <f t="shared" si="3"/>
        <v>8169</v>
      </c>
      <c r="R52" s="110">
        <f t="shared" si="3"/>
        <v>8269</v>
      </c>
      <c r="S52" s="111">
        <f>SUM(M52:R52)</f>
        <v>41277</v>
      </c>
      <c r="T52" s="111">
        <f>S50+S52</f>
        <v>48008</v>
      </c>
      <c r="U52" s="2"/>
    </row>
    <row r="53" spans="1:21" ht="22.5" x14ac:dyDescent="0.55000000000000004">
      <c r="B53" s="60" t="s">
        <v>56</v>
      </c>
      <c r="C53" s="65" t="s">
        <v>99</v>
      </c>
      <c r="D53" s="66"/>
      <c r="E53" s="67"/>
      <c r="F53" s="98" t="s">
        <v>94</v>
      </c>
      <c r="G53" s="66"/>
      <c r="H53" s="66"/>
      <c r="I53" s="66"/>
      <c r="J53" s="67"/>
      <c r="K53" s="60"/>
      <c r="L53" s="60" t="s">
        <v>42</v>
      </c>
      <c r="M53" s="50" t="s">
        <v>5</v>
      </c>
      <c r="N53" s="50" t="s">
        <v>6</v>
      </c>
      <c r="O53" s="50" t="s">
        <v>7</v>
      </c>
      <c r="P53" s="50" t="s">
        <v>8</v>
      </c>
      <c r="Q53" s="50" t="s">
        <v>9</v>
      </c>
      <c r="R53" s="50" t="s">
        <v>10</v>
      </c>
      <c r="S53" s="50" t="s">
        <v>11</v>
      </c>
      <c r="T53" s="31"/>
      <c r="U53" s="2"/>
    </row>
    <row r="54" spans="1:21" ht="22.5" x14ac:dyDescent="0.55000000000000004">
      <c r="B54" s="60"/>
      <c r="C54" s="65"/>
      <c r="D54" s="66"/>
      <c r="E54" s="67"/>
      <c r="F54" s="65"/>
      <c r="G54" s="66"/>
      <c r="H54" s="66"/>
      <c r="I54" s="66"/>
      <c r="J54" s="67"/>
      <c r="K54" s="60"/>
      <c r="L54" s="60"/>
      <c r="M54" s="44">
        <f t="shared" ref="M54:S54" si="4">IF(OR(M26=0,M26=""),"",ROUND(M50/M26*100,0))</f>
        <v>-20</v>
      </c>
      <c r="N54" s="44">
        <f t="shared" si="4"/>
        <v>-3</v>
      </c>
      <c r="O54" s="44">
        <f t="shared" si="4"/>
        <v>5</v>
      </c>
      <c r="P54" s="44">
        <f t="shared" si="4"/>
        <v>15</v>
      </c>
      <c r="Q54" s="44">
        <f t="shared" si="4"/>
        <v>21</v>
      </c>
      <c r="R54" s="44">
        <f t="shared" si="4"/>
        <v>25</v>
      </c>
      <c r="S54" s="44">
        <f t="shared" si="4"/>
        <v>9</v>
      </c>
      <c r="T54" s="31"/>
      <c r="U54" s="2"/>
    </row>
    <row r="55" spans="1:21" ht="22.5" x14ac:dyDescent="0.55000000000000004">
      <c r="B55" s="60"/>
      <c r="C55" s="65"/>
      <c r="D55" s="66"/>
      <c r="E55" s="67"/>
      <c r="F55" s="65"/>
      <c r="G55" s="66"/>
      <c r="H55" s="66"/>
      <c r="I55" s="66"/>
      <c r="J55" s="67"/>
      <c r="K55" s="60"/>
      <c r="L55" s="60"/>
      <c r="M55" s="37" t="s">
        <v>13</v>
      </c>
      <c r="N55" s="37" t="s">
        <v>14</v>
      </c>
      <c r="O55" s="37" t="s">
        <v>15</v>
      </c>
      <c r="P55" s="37" t="s">
        <v>16</v>
      </c>
      <c r="Q55" s="37" t="s">
        <v>17</v>
      </c>
      <c r="R55" s="37" t="s">
        <v>18</v>
      </c>
      <c r="S55" s="37" t="s">
        <v>19</v>
      </c>
      <c r="T55" s="37" t="s">
        <v>20</v>
      </c>
      <c r="U55" s="2"/>
    </row>
    <row r="56" spans="1:21" ht="22.5" x14ac:dyDescent="0.55000000000000004">
      <c r="B56" s="61"/>
      <c r="C56" s="68"/>
      <c r="D56" s="69"/>
      <c r="E56" s="70"/>
      <c r="F56" s="68"/>
      <c r="G56" s="69"/>
      <c r="H56" s="69"/>
      <c r="I56" s="69"/>
      <c r="J56" s="70"/>
      <c r="K56" s="61"/>
      <c r="L56" s="61"/>
      <c r="M56" s="44">
        <f t="shared" ref="M56:T56" si="5">IF(OR(M28=0,M28=""),"",ROUND(M52/M28*100,0))</f>
        <v>35</v>
      </c>
      <c r="N56" s="44">
        <f t="shared" si="5"/>
        <v>36</v>
      </c>
      <c r="O56" s="44">
        <f t="shared" si="5"/>
        <v>36</v>
      </c>
      <c r="P56" s="44">
        <f t="shared" si="5"/>
        <v>37</v>
      </c>
      <c r="Q56" s="44">
        <f t="shared" si="5"/>
        <v>43</v>
      </c>
      <c r="R56" s="44">
        <f t="shared" si="5"/>
        <v>41</v>
      </c>
      <c r="S56" s="44">
        <f t="shared" si="5"/>
        <v>38</v>
      </c>
      <c r="T56" s="44">
        <f t="shared" si="5"/>
        <v>27</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92" t="s">
        <v>25</v>
      </c>
      <c r="C2" s="92"/>
      <c r="D2" s="92"/>
      <c r="E2" s="92"/>
      <c r="F2" s="92"/>
      <c r="G2" s="92"/>
      <c r="H2" s="92"/>
      <c r="I2" s="92"/>
      <c r="J2" s="93" t="s">
        <v>57</v>
      </c>
      <c r="K2" s="93"/>
      <c r="L2" s="93"/>
      <c r="M2" s="34" t="s">
        <v>58</v>
      </c>
      <c r="N2" s="34"/>
      <c r="O2" s="34"/>
      <c r="P2" s="34"/>
      <c r="Q2" s="34"/>
      <c r="R2" s="34"/>
      <c r="S2" s="34"/>
      <c r="T2" s="5"/>
    </row>
    <row r="3" spans="2:20" ht="31.5" x14ac:dyDescent="1.05">
      <c r="B3" s="6"/>
      <c r="C3" s="28" t="s">
        <v>31</v>
      </c>
      <c r="D3" s="6"/>
      <c r="E3" s="6"/>
      <c r="F3" s="6"/>
      <c r="G3" s="28" t="s">
        <v>73</v>
      </c>
      <c r="H3" s="6"/>
      <c r="I3" s="6"/>
      <c r="J3" s="7"/>
      <c r="K3" s="7"/>
      <c r="L3" s="35" t="s">
        <v>77</v>
      </c>
      <c r="M3" s="7"/>
      <c r="N3" s="35" t="s">
        <v>76</v>
      </c>
      <c r="O3" s="7"/>
      <c r="P3" s="7"/>
      <c r="Q3" s="7"/>
      <c r="R3" s="7"/>
      <c r="S3" s="7"/>
      <c r="T3" s="8"/>
    </row>
    <row r="4" spans="2:20" ht="22.5" x14ac:dyDescent="0.55000000000000004">
      <c r="B4" s="94" t="s">
        <v>0</v>
      </c>
      <c r="C4" s="95"/>
      <c r="D4" s="95"/>
      <c r="E4" s="95"/>
      <c r="F4" s="95"/>
      <c r="G4" s="95"/>
      <c r="H4" s="95"/>
      <c r="I4" s="95"/>
      <c r="J4" s="95"/>
      <c r="K4" s="95"/>
      <c r="L4" s="95"/>
      <c r="M4" s="95"/>
      <c r="N4" s="95"/>
      <c r="O4" s="95"/>
      <c r="P4" s="95"/>
      <c r="Q4" s="95"/>
      <c r="R4" s="95"/>
      <c r="S4" s="95"/>
      <c r="T4" s="96"/>
    </row>
    <row r="5" spans="2:20" ht="67.75" customHeight="1" x14ac:dyDescent="0.55000000000000004">
      <c r="B5" s="74" t="s">
        <v>63</v>
      </c>
      <c r="C5" s="75"/>
      <c r="D5" s="75"/>
      <c r="E5" s="75"/>
      <c r="F5" s="75"/>
      <c r="G5" s="75"/>
      <c r="H5" s="75"/>
      <c r="I5" s="75"/>
      <c r="J5" s="75"/>
      <c r="K5" s="75"/>
      <c r="L5" s="75"/>
      <c r="M5" s="75"/>
      <c r="N5" s="75"/>
      <c r="O5" s="75"/>
      <c r="P5" s="75"/>
      <c r="Q5" s="75"/>
      <c r="R5" s="75"/>
      <c r="S5" s="75"/>
      <c r="T5" s="76"/>
    </row>
    <row r="6" spans="2:20" ht="6" customHeight="1" x14ac:dyDescent="0.55000000000000004"/>
    <row r="7" spans="2:20" ht="28.5" x14ac:dyDescent="0.95">
      <c r="B7" s="10">
        <v>1</v>
      </c>
      <c r="C7" s="88" t="s">
        <v>36</v>
      </c>
      <c r="D7" s="89"/>
      <c r="E7" s="90"/>
      <c r="F7" s="9">
        <v>1</v>
      </c>
      <c r="G7" s="91" t="s">
        <v>23</v>
      </c>
      <c r="H7" s="91"/>
      <c r="I7" s="91"/>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74" t="s">
        <v>74</v>
      </c>
      <c r="C9" s="75"/>
      <c r="D9" s="75"/>
      <c r="E9" s="75"/>
      <c r="F9" s="75"/>
      <c r="G9" s="75"/>
      <c r="H9" s="75"/>
      <c r="I9" s="75"/>
      <c r="J9" s="75"/>
      <c r="K9" s="75"/>
      <c r="L9" s="75"/>
      <c r="M9" s="75"/>
      <c r="N9" s="75"/>
      <c r="O9" s="75"/>
      <c r="P9" s="75"/>
      <c r="Q9" s="75"/>
      <c r="R9" s="75"/>
      <c r="S9" s="75"/>
      <c r="T9" s="76"/>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74" t="s">
        <v>71</v>
      </c>
      <c r="C11" s="75"/>
      <c r="D11" s="75"/>
      <c r="E11" s="75"/>
      <c r="F11" s="75"/>
      <c r="G11" s="75"/>
      <c r="H11" s="75"/>
      <c r="I11" s="75"/>
      <c r="J11" s="75"/>
      <c r="K11" s="75"/>
      <c r="L11" s="75"/>
      <c r="M11" s="75"/>
      <c r="N11" s="75"/>
      <c r="O11" s="75"/>
      <c r="P11" s="75"/>
      <c r="Q11" s="75"/>
      <c r="R11" s="75"/>
      <c r="S11" s="75"/>
      <c r="T11" s="76"/>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0" t="s">
        <v>59</v>
      </c>
      <c r="E15" s="81"/>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0" t="s">
        <v>60</v>
      </c>
      <c r="F16" s="81"/>
      <c r="G16" s="39" t="s">
        <v>40</v>
      </c>
      <c r="H16" s="39"/>
      <c r="I16" s="39"/>
      <c r="J16" s="39"/>
      <c r="K16" s="39"/>
      <c r="L16" s="39"/>
      <c r="M16" s="39"/>
      <c r="N16" s="39"/>
      <c r="O16" s="39"/>
      <c r="P16" s="39"/>
      <c r="Q16" s="39"/>
      <c r="R16" s="39"/>
      <c r="S16" s="39"/>
      <c r="T16" s="40"/>
    </row>
    <row r="17" spans="2:21" ht="19.75" customHeight="1" thickBot="1" x14ac:dyDescent="0.6">
      <c r="B17" s="38"/>
      <c r="C17" s="39"/>
      <c r="D17" s="39"/>
      <c r="E17" s="82" t="s">
        <v>61</v>
      </c>
      <c r="F17" s="83"/>
      <c r="G17" s="39" t="s">
        <v>40</v>
      </c>
      <c r="H17" s="39"/>
      <c r="I17" s="39"/>
      <c r="J17" s="39"/>
      <c r="K17" s="39"/>
      <c r="L17" s="39"/>
      <c r="M17" s="39"/>
      <c r="N17" s="39"/>
      <c r="O17" s="39"/>
      <c r="P17" s="39"/>
      <c r="Q17" s="39"/>
      <c r="R17" s="39"/>
      <c r="S17" s="39"/>
      <c r="T17" s="40"/>
    </row>
    <row r="18" spans="2:21" ht="19.75" customHeight="1" thickBot="1" x14ac:dyDescent="0.6">
      <c r="B18" s="38"/>
      <c r="C18" s="39"/>
      <c r="D18" s="80" t="s">
        <v>62</v>
      </c>
      <c r="E18" s="81"/>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85" t="s">
        <v>39</v>
      </c>
      <c r="C20" s="86"/>
      <c r="D20" s="39"/>
      <c r="E20" s="39"/>
      <c r="F20" s="39"/>
      <c r="G20" s="39"/>
      <c r="H20" s="39"/>
      <c r="I20" s="39"/>
      <c r="J20" s="39"/>
      <c r="K20" s="39"/>
      <c r="L20" s="39"/>
      <c r="M20" s="39"/>
      <c r="N20" s="39"/>
      <c r="O20" s="39"/>
      <c r="P20" s="39"/>
      <c r="Q20" s="39"/>
      <c r="R20" s="39"/>
      <c r="S20" s="39"/>
      <c r="T20" s="40"/>
    </row>
    <row r="21" spans="2:21" ht="19.75" customHeight="1" thickBot="1" x14ac:dyDescent="0.6">
      <c r="B21" s="38"/>
      <c r="C21" s="80" t="s">
        <v>59</v>
      </c>
      <c r="D21" s="81"/>
      <c r="E21" s="80" t="s">
        <v>60</v>
      </c>
      <c r="F21" s="81"/>
      <c r="G21" s="82" t="s">
        <v>61</v>
      </c>
      <c r="H21" s="97"/>
      <c r="I21" s="83"/>
      <c r="J21" s="80" t="s">
        <v>62</v>
      </c>
      <c r="K21" s="84"/>
      <c r="L21" s="84"/>
      <c r="M21" s="81"/>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77" t="s">
        <v>114</v>
      </c>
      <c r="C23" s="78"/>
      <c r="D23" s="78"/>
      <c r="E23" s="78"/>
      <c r="F23" s="78"/>
      <c r="G23" s="78"/>
      <c r="H23" s="78"/>
      <c r="I23" s="78"/>
      <c r="J23" s="78"/>
      <c r="K23" s="78"/>
      <c r="L23" s="78"/>
      <c r="M23" s="78"/>
      <c r="N23" s="78"/>
      <c r="O23" s="78"/>
      <c r="P23" s="78"/>
      <c r="Q23" s="78"/>
      <c r="R23" s="78"/>
      <c r="S23" s="78"/>
      <c r="T23" s="79"/>
    </row>
    <row r="24" spans="2:21" ht="23" thickBot="1" x14ac:dyDescent="0.6">
      <c r="B24" s="99" t="s">
        <v>1</v>
      </c>
      <c r="C24" s="100" t="s">
        <v>2</v>
      </c>
      <c r="D24" s="101"/>
      <c r="E24" s="102"/>
      <c r="F24" s="100" t="s">
        <v>12</v>
      </c>
      <c r="G24" s="101"/>
      <c r="H24" s="101"/>
      <c r="I24" s="101"/>
      <c r="J24" s="102"/>
      <c r="K24" s="103" t="s">
        <v>3</v>
      </c>
      <c r="L24" s="103" t="s">
        <v>4</v>
      </c>
      <c r="M24" s="104" t="s">
        <v>5</v>
      </c>
      <c r="N24" s="104" t="s">
        <v>6</v>
      </c>
      <c r="O24" s="104" t="s">
        <v>7</v>
      </c>
      <c r="P24" s="104" t="s">
        <v>8</v>
      </c>
      <c r="Q24" s="104" t="s">
        <v>9</v>
      </c>
      <c r="R24" s="104" t="s">
        <v>10</v>
      </c>
      <c r="S24" s="104" t="s">
        <v>11</v>
      </c>
      <c r="T24" s="105"/>
    </row>
    <row r="25" spans="2:21" ht="22.5" x14ac:dyDescent="0.55000000000000004">
      <c r="B25" s="60" t="s">
        <v>47</v>
      </c>
      <c r="C25" s="65" t="s">
        <v>50</v>
      </c>
      <c r="D25" s="66"/>
      <c r="E25" s="67"/>
      <c r="F25" s="98" t="s">
        <v>41</v>
      </c>
      <c r="G25" s="66"/>
      <c r="H25" s="66"/>
      <c r="I25" s="66"/>
      <c r="J25" s="67"/>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5"/>
      <c r="D26" s="66"/>
      <c r="E26" s="67"/>
      <c r="F26" s="65"/>
      <c r="G26" s="66"/>
      <c r="H26" s="66"/>
      <c r="I26" s="66"/>
      <c r="J26" s="67"/>
      <c r="K26" s="60"/>
      <c r="L26" s="60"/>
      <c r="M26" s="41">
        <v>12222</v>
      </c>
      <c r="N26" s="41">
        <v>12333</v>
      </c>
      <c r="O26" s="41">
        <v>12444</v>
      </c>
      <c r="P26" s="41">
        <v>12555</v>
      </c>
      <c r="Q26" s="41">
        <v>12666</v>
      </c>
      <c r="R26" s="41">
        <v>12777</v>
      </c>
      <c r="S26" s="41">
        <f>SUM(M26:R26)</f>
        <v>74997</v>
      </c>
      <c r="T26" s="31"/>
      <c r="U26" s="2"/>
    </row>
    <row r="27" spans="2:21" ht="22.5" x14ac:dyDescent="0.55000000000000004">
      <c r="B27" s="60"/>
      <c r="C27" s="65"/>
      <c r="D27" s="66"/>
      <c r="E27" s="67"/>
      <c r="F27" s="65"/>
      <c r="G27" s="66"/>
      <c r="H27" s="66"/>
      <c r="I27" s="66"/>
      <c r="J27" s="67"/>
      <c r="K27" s="60"/>
      <c r="L27" s="60"/>
      <c r="M27" s="37" t="s">
        <v>13</v>
      </c>
      <c r="N27" s="37" t="s">
        <v>14</v>
      </c>
      <c r="O27" s="37" t="s">
        <v>15</v>
      </c>
      <c r="P27" s="37" t="s">
        <v>16</v>
      </c>
      <c r="Q27" s="37" t="s">
        <v>17</v>
      </c>
      <c r="R27" s="37" t="s">
        <v>18</v>
      </c>
      <c r="S27" s="37" t="s">
        <v>19</v>
      </c>
      <c r="T27" s="37" t="s">
        <v>20</v>
      </c>
      <c r="U27" s="2"/>
    </row>
    <row r="28" spans="2:21" ht="23" thickBot="1" x14ac:dyDescent="0.6">
      <c r="B28" s="106"/>
      <c r="C28" s="107"/>
      <c r="D28" s="108"/>
      <c r="E28" s="109"/>
      <c r="F28" s="107"/>
      <c r="G28" s="108"/>
      <c r="H28" s="108"/>
      <c r="I28" s="108"/>
      <c r="J28" s="109"/>
      <c r="K28" s="106"/>
      <c r="L28" s="106"/>
      <c r="M28" s="111">
        <v>12888</v>
      </c>
      <c r="N28" s="111">
        <v>12999</v>
      </c>
      <c r="O28" s="111">
        <v>13111</v>
      </c>
      <c r="P28" s="111">
        <v>13222</v>
      </c>
      <c r="Q28" s="111">
        <v>13444</v>
      </c>
      <c r="R28" s="111">
        <v>13555</v>
      </c>
      <c r="S28" s="111">
        <f>SUM(M28:R28)</f>
        <v>79219</v>
      </c>
      <c r="T28" s="111">
        <f>S26+S28</f>
        <v>154216</v>
      </c>
      <c r="U28" s="2"/>
    </row>
    <row r="29" spans="2:21" ht="22.5" x14ac:dyDescent="0.55000000000000004">
      <c r="B29" s="60" t="s">
        <v>48</v>
      </c>
      <c r="C29" s="98" t="s">
        <v>66</v>
      </c>
      <c r="D29" s="66"/>
      <c r="E29" s="67"/>
      <c r="F29" s="98" t="s">
        <v>41</v>
      </c>
      <c r="G29" s="66"/>
      <c r="H29" s="66"/>
      <c r="I29" s="66"/>
      <c r="J29" s="67"/>
      <c r="K29" s="72" t="s">
        <v>67</v>
      </c>
      <c r="L29" s="60" t="s">
        <v>68</v>
      </c>
      <c r="M29" s="50" t="s">
        <v>5</v>
      </c>
      <c r="N29" s="50" t="s">
        <v>6</v>
      </c>
      <c r="O29" s="50" t="s">
        <v>7</v>
      </c>
      <c r="P29" s="50" t="s">
        <v>8</v>
      </c>
      <c r="Q29" s="50" t="s">
        <v>9</v>
      </c>
      <c r="R29" s="50" t="s">
        <v>10</v>
      </c>
      <c r="S29" s="50" t="s">
        <v>11</v>
      </c>
      <c r="T29" s="31"/>
      <c r="U29" s="2"/>
    </row>
    <row r="30" spans="2:21" ht="22.5" x14ac:dyDescent="0.55000000000000004">
      <c r="B30" s="60"/>
      <c r="C30" s="65"/>
      <c r="D30" s="66"/>
      <c r="E30" s="67"/>
      <c r="F30" s="65"/>
      <c r="G30" s="66"/>
      <c r="H30" s="66"/>
      <c r="I30" s="66"/>
      <c r="J30" s="67"/>
      <c r="K30" s="72"/>
      <c r="L30" s="60"/>
      <c r="M30" s="41">
        <v>15</v>
      </c>
      <c r="N30" s="41">
        <v>15</v>
      </c>
      <c r="O30" s="41">
        <v>14</v>
      </c>
      <c r="P30" s="41">
        <v>14</v>
      </c>
      <c r="Q30" s="41">
        <v>14</v>
      </c>
      <c r="R30" s="41">
        <v>15</v>
      </c>
      <c r="S30" s="41"/>
      <c r="T30" s="31"/>
      <c r="U30" s="2"/>
    </row>
    <row r="31" spans="2:21" ht="22.5" x14ac:dyDescent="0.55000000000000004">
      <c r="B31" s="60"/>
      <c r="C31" s="65"/>
      <c r="D31" s="66"/>
      <c r="E31" s="67"/>
      <c r="F31" s="65"/>
      <c r="G31" s="66"/>
      <c r="H31" s="66"/>
      <c r="I31" s="66"/>
      <c r="J31" s="67"/>
      <c r="K31" s="72"/>
      <c r="L31" s="60"/>
      <c r="M31" s="37" t="s">
        <v>13</v>
      </c>
      <c r="N31" s="37" t="s">
        <v>14</v>
      </c>
      <c r="O31" s="37" t="s">
        <v>15</v>
      </c>
      <c r="P31" s="37" t="s">
        <v>16</v>
      </c>
      <c r="Q31" s="37" t="s">
        <v>17</v>
      </c>
      <c r="R31" s="37" t="s">
        <v>18</v>
      </c>
      <c r="S31" s="37" t="s">
        <v>19</v>
      </c>
      <c r="T31" s="37" t="s">
        <v>20</v>
      </c>
      <c r="U31" s="2"/>
    </row>
    <row r="32" spans="2:21" ht="23" thickBot="1" x14ac:dyDescent="0.6">
      <c r="B32" s="106"/>
      <c r="C32" s="107"/>
      <c r="D32" s="108"/>
      <c r="E32" s="109"/>
      <c r="F32" s="107"/>
      <c r="G32" s="108"/>
      <c r="H32" s="108"/>
      <c r="I32" s="108"/>
      <c r="J32" s="109"/>
      <c r="K32" s="112"/>
      <c r="L32" s="106"/>
      <c r="M32" s="111">
        <v>15</v>
      </c>
      <c r="N32" s="111">
        <v>15</v>
      </c>
      <c r="O32" s="111">
        <v>14</v>
      </c>
      <c r="P32" s="111">
        <v>14</v>
      </c>
      <c r="Q32" s="111">
        <v>16</v>
      </c>
      <c r="R32" s="111">
        <v>14</v>
      </c>
      <c r="S32" s="111"/>
      <c r="T32" s="111"/>
      <c r="U32" s="2"/>
    </row>
    <row r="33" spans="2:21" ht="22.5" x14ac:dyDescent="0.55000000000000004">
      <c r="B33" s="60" t="s">
        <v>69</v>
      </c>
      <c r="C33" s="98" t="s">
        <v>70</v>
      </c>
      <c r="D33" s="66"/>
      <c r="E33" s="67"/>
      <c r="F33" s="98" t="s">
        <v>91</v>
      </c>
      <c r="G33" s="66"/>
      <c r="H33" s="66"/>
      <c r="I33" s="66"/>
      <c r="J33" s="67"/>
      <c r="K33" s="72" t="s">
        <v>67</v>
      </c>
      <c r="L33" s="60" t="s">
        <v>68</v>
      </c>
      <c r="M33" s="50" t="s">
        <v>5</v>
      </c>
      <c r="N33" s="50" t="s">
        <v>6</v>
      </c>
      <c r="O33" s="50" t="s">
        <v>7</v>
      </c>
      <c r="P33" s="50" t="s">
        <v>8</v>
      </c>
      <c r="Q33" s="50" t="s">
        <v>9</v>
      </c>
      <c r="R33" s="50" t="s">
        <v>10</v>
      </c>
      <c r="S33" s="50" t="s">
        <v>11</v>
      </c>
      <c r="T33" s="31"/>
      <c r="U33" s="2"/>
    </row>
    <row r="34" spans="2:21" ht="22.5" x14ac:dyDescent="0.55000000000000004">
      <c r="B34" s="60"/>
      <c r="C34" s="65"/>
      <c r="D34" s="66"/>
      <c r="E34" s="67"/>
      <c r="F34" s="65"/>
      <c r="G34" s="66"/>
      <c r="H34" s="66"/>
      <c r="I34" s="66"/>
      <c r="J34" s="67"/>
      <c r="K34" s="72"/>
      <c r="L34" s="60"/>
      <c r="M34" s="42">
        <f>'A⓵-1_営業1課'!M34</f>
        <v>28</v>
      </c>
      <c r="N34" s="42">
        <f>'A⓵-1_営業1課'!N34</f>
        <v>28</v>
      </c>
      <c r="O34" s="42">
        <f>'A⓵-1_営業1課'!O34</f>
        <v>27</v>
      </c>
      <c r="P34" s="42">
        <f>'A⓵-1_営業1課'!P34</f>
        <v>26</v>
      </c>
      <c r="Q34" s="42">
        <f>'A⓵-1_営業1課'!Q34</f>
        <v>26</v>
      </c>
      <c r="R34" s="42">
        <f>'A⓵-1_営業1課'!R34</f>
        <v>28</v>
      </c>
      <c r="S34" s="41"/>
      <c r="T34" s="31"/>
      <c r="U34" s="2"/>
    </row>
    <row r="35" spans="2:21" ht="22.5" x14ac:dyDescent="0.55000000000000004">
      <c r="B35" s="60"/>
      <c r="C35" s="65"/>
      <c r="D35" s="66"/>
      <c r="E35" s="67"/>
      <c r="F35" s="65"/>
      <c r="G35" s="66"/>
      <c r="H35" s="66"/>
      <c r="I35" s="66"/>
      <c r="J35" s="67"/>
      <c r="K35" s="72"/>
      <c r="L35" s="60"/>
      <c r="M35" s="37" t="s">
        <v>13</v>
      </c>
      <c r="N35" s="37" t="s">
        <v>14</v>
      </c>
      <c r="O35" s="37" t="s">
        <v>15</v>
      </c>
      <c r="P35" s="37" t="s">
        <v>16</v>
      </c>
      <c r="Q35" s="37" t="s">
        <v>17</v>
      </c>
      <c r="R35" s="37" t="s">
        <v>18</v>
      </c>
      <c r="S35" s="37" t="s">
        <v>19</v>
      </c>
      <c r="T35" s="37" t="s">
        <v>20</v>
      </c>
      <c r="U35" s="2"/>
    </row>
    <row r="36" spans="2:21" ht="23" thickBot="1" x14ac:dyDescent="0.6">
      <c r="B36" s="106"/>
      <c r="C36" s="107"/>
      <c r="D36" s="108"/>
      <c r="E36" s="109"/>
      <c r="F36" s="107"/>
      <c r="G36" s="108"/>
      <c r="H36" s="108"/>
      <c r="I36" s="108"/>
      <c r="J36" s="109"/>
      <c r="K36" s="112"/>
      <c r="L36" s="106"/>
      <c r="M36" s="110">
        <f>'A⓵-1_営業1課'!M36</f>
        <v>27</v>
      </c>
      <c r="N36" s="110">
        <f>'A⓵-1_営業1課'!N36</f>
        <v>27</v>
      </c>
      <c r="O36" s="110">
        <f>'A⓵-1_営業1課'!O36</f>
        <v>27</v>
      </c>
      <c r="P36" s="110">
        <f>'A⓵-1_営業1課'!P36</f>
        <v>26</v>
      </c>
      <c r="Q36" s="110">
        <f>'A⓵-1_営業1課'!Q36</f>
        <v>28</v>
      </c>
      <c r="R36" s="110">
        <f>'A⓵-1_営業1課'!R36</f>
        <v>27</v>
      </c>
      <c r="S36" s="111"/>
      <c r="T36" s="111"/>
      <c r="U36" s="2"/>
    </row>
    <row r="37" spans="2:21" ht="21.65" customHeight="1" x14ac:dyDescent="0.55000000000000004">
      <c r="B37" s="60" t="s">
        <v>54</v>
      </c>
      <c r="C37" s="65" t="s">
        <v>64</v>
      </c>
      <c r="D37" s="66"/>
      <c r="E37" s="67"/>
      <c r="F37" s="98" t="s">
        <v>41</v>
      </c>
      <c r="G37" s="66"/>
      <c r="H37" s="66"/>
      <c r="I37" s="66"/>
      <c r="J37" s="67"/>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5"/>
      <c r="D38" s="66"/>
      <c r="E38" s="67"/>
      <c r="F38" s="65"/>
      <c r="G38" s="66"/>
      <c r="H38" s="66"/>
      <c r="I38" s="66"/>
      <c r="J38" s="67"/>
      <c r="K38" s="60"/>
      <c r="L38" s="60"/>
      <c r="M38" s="45">
        <f>ROUND(購買部!M46/M34*M30,0)</f>
        <v>9154</v>
      </c>
      <c r="N38" s="45">
        <f>ROUND(購買部!N46/N34*N30,0)</f>
        <v>8559</v>
      </c>
      <c r="O38" s="45">
        <f>ROUND(購買部!O46/O34*O30,0)</f>
        <v>8169</v>
      </c>
      <c r="P38" s="45">
        <f>ROUND(購買部!P46/P34*P30,0)</f>
        <v>8543</v>
      </c>
      <c r="Q38" s="45">
        <f>ROUND(購買部!Q46/Q34*Q30,0)</f>
        <v>8602</v>
      </c>
      <c r="R38" s="45">
        <f>ROUND(購買部!R46/R34*R30,0)</f>
        <v>8618</v>
      </c>
      <c r="S38" s="41">
        <f>SUM(M38:R38)</f>
        <v>51645</v>
      </c>
      <c r="T38" s="31"/>
      <c r="U38" s="2"/>
    </row>
    <row r="39" spans="2:21" ht="22.5" x14ac:dyDescent="0.55000000000000004">
      <c r="B39" s="60"/>
      <c r="C39" s="65"/>
      <c r="D39" s="66"/>
      <c r="E39" s="67"/>
      <c r="F39" s="65"/>
      <c r="G39" s="66"/>
      <c r="H39" s="66"/>
      <c r="I39" s="66"/>
      <c r="J39" s="67"/>
      <c r="K39" s="60"/>
      <c r="L39" s="60"/>
      <c r="M39" s="37" t="s">
        <v>13</v>
      </c>
      <c r="N39" s="37" t="s">
        <v>14</v>
      </c>
      <c r="O39" s="37" t="s">
        <v>15</v>
      </c>
      <c r="P39" s="37" t="s">
        <v>16</v>
      </c>
      <c r="Q39" s="37" t="s">
        <v>17</v>
      </c>
      <c r="R39" s="37" t="s">
        <v>18</v>
      </c>
      <c r="S39" s="37" t="s">
        <v>19</v>
      </c>
      <c r="T39" s="37" t="s">
        <v>20</v>
      </c>
      <c r="U39" s="2"/>
    </row>
    <row r="40" spans="2:21" ht="23" thickBot="1" x14ac:dyDescent="0.6">
      <c r="B40" s="106"/>
      <c r="C40" s="107"/>
      <c r="D40" s="108"/>
      <c r="E40" s="109"/>
      <c r="F40" s="107"/>
      <c r="G40" s="108"/>
      <c r="H40" s="108"/>
      <c r="I40" s="108"/>
      <c r="J40" s="109"/>
      <c r="K40" s="106"/>
      <c r="L40" s="106"/>
      <c r="M40" s="120">
        <f>ROUND(購買部!M48/M36*M32,0)</f>
        <v>8321</v>
      </c>
      <c r="N40" s="120">
        <f>ROUND(購買部!N48/N36*N32,0)</f>
        <v>8814</v>
      </c>
      <c r="O40" s="120">
        <f>ROUND(購買部!O48/O36*O32,0)</f>
        <v>8284</v>
      </c>
      <c r="P40" s="120">
        <f>ROUND(購買部!P48/P36*P32,0)</f>
        <v>8663</v>
      </c>
      <c r="Q40" s="120">
        <f>ROUND(購買部!Q48/Q36*Q32,0)</f>
        <v>9257</v>
      </c>
      <c r="R40" s="120">
        <f>ROUND(購買部!R48/R36*R32,0)</f>
        <v>8457</v>
      </c>
      <c r="S40" s="111">
        <f>SUM(M40:R40)</f>
        <v>51796</v>
      </c>
      <c r="T40" s="111">
        <f>S38+S40</f>
        <v>103441</v>
      </c>
      <c r="U40" s="2"/>
    </row>
    <row r="41" spans="2:21" ht="22.5" x14ac:dyDescent="0.55000000000000004">
      <c r="B41" s="60" t="s">
        <v>51</v>
      </c>
      <c r="C41" s="65" t="s">
        <v>43</v>
      </c>
      <c r="D41" s="66"/>
      <c r="E41" s="67"/>
      <c r="F41" s="98" t="s">
        <v>49</v>
      </c>
      <c r="G41" s="66"/>
      <c r="H41" s="66"/>
      <c r="I41" s="66"/>
      <c r="J41" s="67"/>
      <c r="K41" s="60"/>
      <c r="L41" s="60" t="s">
        <v>46</v>
      </c>
      <c r="M41" s="50" t="s">
        <v>5</v>
      </c>
      <c r="N41" s="50" t="s">
        <v>6</v>
      </c>
      <c r="O41" s="50" t="s">
        <v>7</v>
      </c>
      <c r="P41" s="50" t="s">
        <v>8</v>
      </c>
      <c r="Q41" s="50" t="s">
        <v>9</v>
      </c>
      <c r="R41" s="50" t="s">
        <v>10</v>
      </c>
      <c r="S41" s="50" t="s">
        <v>11</v>
      </c>
      <c r="T41" s="31"/>
      <c r="U41" s="2"/>
    </row>
    <row r="42" spans="2:21" ht="22.5" x14ac:dyDescent="0.55000000000000004">
      <c r="B42" s="60"/>
      <c r="C42" s="65"/>
      <c r="D42" s="66"/>
      <c r="E42" s="67"/>
      <c r="F42" s="65"/>
      <c r="G42" s="66"/>
      <c r="H42" s="66"/>
      <c r="I42" s="66"/>
      <c r="J42" s="67"/>
      <c r="K42" s="60"/>
      <c r="L42" s="60"/>
      <c r="M42" s="44">
        <f t="shared" ref="M42:R42" si="0">ROUND(M38/M26*100,1)</f>
        <v>74.900000000000006</v>
      </c>
      <c r="N42" s="44">
        <f t="shared" si="0"/>
        <v>69.400000000000006</v>
      </c>
      <c r="O42" s="44">
        <f t="shared" si="0"/>
        <v>65.599999999999994</v>
      </c>
      <c r="P42" s="44">
        <f t="shared" si="0"/>
        <v>68</v>
      </c>
      <c r="Q42" s="44">
        <f t="shared" si="0"/>
        <v>67.900000000000006</v>
      </c>
      <c r="R42" s="44">
        <f t="shared" si="0"/>
        <v>67.400000000000006</v>
      </c>
      <c r="S42" s="43"/>
      <c r="T42" s="31"/>
      <c r="U42" s="2"/>
    </row>
    <row r="43" spans="2:21" ht="22.5" x14ac:dyDescent="0.55000000000000004">
      <c r="B43" s="60"/>
      <c r="C43" s="65"/>
      <c r="D43" s="66"/>
      <c r="E43" s="67"/>
      <c r="F43" s="65"/>
      <c r="G43" s="66"/>
      <c r="H43" s="66"/>
      <c r="I43" s="66"/>
      <c r="J43" s="67"/>
      <c r="K43" s="60"/>
      <c r="L43" s="60"/>
      <c r="M43" s="37" t="s">
        <v>13</v>
      </c>
      <c r="N43" s="37" t="s">
        <v>14</v>
      </c>
      <c r="O43" s="37" t="s">
        <v>15</v>
      </c>
      <c r="P43" s="37" t="s">
        <v>16</v>
      </c>
      <c r="Q43" s="37" t="s">
        <v>17</v>
      </c>
      <c r="R43" s="37" t="s">
        <v>18</v>
      </c>
      <c r="S43" s="37" t="s">
        <v>19</v>
      </c>
      <c r="T43" s="37" t="s">
        <v>20</v>
      </c>
      <c r="U43" s="2"/>
    </row>
    <row r="44" spans="2:21" ht="23" thickBot="1" x14ac:dyDescent="0.6">
      <c r="B44" s="106"/>
      <c r="C44" s="107"/>
      <c r="D44" s="108"/>
      <c r="E44" s="109"/>
      <c r="F44" s="107"/>
      <c r="G44" s="108"/>
      <c r="H44" s="108"/>
      <c r="I44" s="108"/>
      <c r="J44" s="109"/>
      <c r="K44" s="106"/>
      <c r="L44" s="106"/>
      <c r="M44" s="115">
        <f t="shared" ref="M44:R44" si="1">ROUND(M40/M28*100,1)</f>
        <v>64.599999999999994</v>
      </c>
      <c r="N44" s="115">
        <f t="shared" si="1"/>
        <v>67.8</v>
      </c>
      <c r="O44" s="115">
        <f t="shared" si="1"/>
        <v>63.2</v>
      </c>
      <c r="P44" s="115">
        <f t="shared" si="1"/>
        <v>65.5</v>
      </c>
      <c r="Q44" s="115">
        <f t="shared" si="1"/>
        <v>68.900000000000006</v>
      </c>
      <c r="R44" s="115">
        <f t="shared" si="1"/>
        <v>62.4</v>
      </c>
      <c r="S44" s="116"/>
      <c r="T44" s="116"/>
      <c r="U44" s="2"/>
    </row>
    <row r="45" spans="2:21" ht="22.5" x14ac:dyDescent="0.55000000000000004">
      <c r="B45" s="60" t="s">
        <v>87</v>
      </c>
      <c r="C45" s="65" t="s">
        <v>65</v>
      </c>
      <c r="D45" s="66"/>
      <c r="E45" s="67"/>
      <c r="F45" s="98" t="s">
        <v>41</v>
      </c>
      <c r="G45" s="66"/>
      <c r="H45" s="66"/>
      <c r="I45" s="66"/>
      <c r="J45" s="67"/>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5"/>
      <c r="D46" s="66"/>
      <c r="E46" s="67"/>
      <c r="F46" s="65"/>
      <c r="G46" s="66"/>
      <c r="H46" s="66"/>
      <c r="I46" s="66"/>
      <c r="J46" s="67"/>
      <c r="K46" s="60"/>
      <c r="L46" s="60"/>
      <c r="M46" s="41">
        <v>3000</v>
      </c>
      <c r="N46" s="41">
        <v>3100</v>
      </c>
      <c r="O46" s="41">
        <v>3200</v>
      </c>
      <c r="P46" s="41">
        <v>3300</v>
      </c>
      <c r="Q46" s="41">
        <v>3400</v>
      </c>
      <c r="R46" s="41">
        <v>3500</v>
      </c>
      <c r="S46" s="41">
        <f>SUM(M46:R46)</f>
        <v>19500</v>
      </c>
      <c r="T46" s="31"/>
      <c r="U46" s="2"/>
    </row>
    <row r="47" spans="2:21" ht="22.5" x14ac:dyDescent="0.55000000000000004">
      <c r="B47" s="60"/>
      <c r="C47" s="65"/>
      <c r="D47" s="66"/>
      <c r="E47" s="67"/>
      <c r="F47" s="65"/>
      <c r="G47" s="66"/>
      <c r="H47" s="66"/>
      <c r="I47" s="66"/>
      <c r="J47" s="67"/>
      <c r="K47" s="60"/>
      <c r="L47" s="60"/>
      <c r="M47" s="37" t="s">
        <v>13</v>
      </c>
      <c r="N47" s="37" t="s">
        <v>14</v>
      </c>
      <c r="O47" s="37" t="s">
        <v>15</v>
      </c>
      <c r="P47" s="37" t="s">
        <v>16</v>
      </c>
      <c r="Q47" s="37" t="s">
        <v>17</v>
      </c>
      <c r="R47" s="37" t="s">
        <v>18</v>
      </c>
      <c r="S47" s="37" t="s">
        <v>19</v>
      </c>
      <c r="T47" s="37" t="s">
        <v>20</v>
      </c>
      <c r="U47" s="2"/>
    </row>
    <row r="48" spans="2:21" ht="23" thickBot="1" x14ac:dyDescent="0.6">
      <c r="B48" s="106"/>
      <c r="C48" s="107"/>
      <c r="D48" s="108"/>
      <c r="E48" s="109"/>
      <c r="F48" s="107"/>
      <c r="G48" s="108"/>
      <c r="H48" s="108"/>
      <c r="I48" s="108"/>
      <c r="J48" s="109"/>
      <c r="K48" s="106"/>
      <c r="L48" s="106"/>
      <c r="M48" s="111">
        <v>3600</v>
      </c>
      <c r="N48" s="111">
        <v>3700</v>
      </c>
      <c r="O48" s="111">
        <v>3800</v>
      </c>
      <c r="P48" s="111">
        <v>3900</v>
      </c>
      <c r="Q48" s="111">
        <v>4000</v>
      </c>
      <c r="R48" s="111">
        <v>4100</v>
      </c>
      <c r="S48" s="111">
        <f>SUM(M48:R48)</f>
        <v>23100</v>
      </c>
      <c r="T48" s="111">
        <f>S46+S48</f>
        <v>42600</v>
      </c>
      <c r="U48" s="2"/>
    </row>
    <row r="49" spans="1:21" ht="21.65" customHeight="1" x14ac:dyDescent="0.55000000000000004">
      <c r="B49" s="60" t="s">
        <v>88</v>
      </c>
      <c r="C49" s="65" t="s">
        <v>100</v>
      </c>
      <c r="D49" s="66"/>
      <c r="E49" s="67"/>
      <c r="F49" s="98" t="s">
        <v>93</v>
      </c>
      <c r="G49" s="66"/>
      <c r="H49" s="66"/>
      <c r="I49" s="66"/>
      <c r="J49" s="67"/>
      <c r="K49" s="60" t="s">
        <v>21</v>
      </c>
      <c r="L49" s="60" t="s">
        <v>22</v>
      </c>
      <c r="M49" s="50" t="s">
        <v>5</v>
      </c>
      <c r="N49" s="50" t="s">
        <v>6</v>
      </c>
      <c r="O49" s="50" t="s">
        <v>7</v>
      </c>
      <c r="P49" s="50" t="s">
        <v>8</v>
      </c>
      <c r="Q49" s="50" t="s">
        <v>9</v>
      </c>
      <c r="R49" s="50" t="s">
        <v>10</v>
      </c>
      <c r="S49" s="50" t="s">
        <v>11</v>
      </c>
      <c r="T49" s="31"/>
      <c r="U49" s="2"/>
    </row>
    <row r="50" spans="1:21" ht="22.5" x14ac:dyDescent="0.55000000000000004">
      <c r="B50" s="60"/>
      <c r="C50" s="65"/>
      <c r="D50" s="66"/>
      <c r="E50" s="67"/>
      <c r="F50" s="65"/>
      <c r="G50" s="66"/>
      <c r="H50" s="66"/>
      <c r="I50" s="66"/>
      <c r="J50" s="67"/>
      <c r="K50" s="60"/>
      <c r="L50" s="60"/>
      <c r="M50" s="42">
        <f t="shared" ref="M50:R50" si="2">M26-M38-M46</f>
        <v>68</v>
      </c>
      <c r="N50" s="42">
        <f t="shared" si="2"/>
        <v>674</v>
      </c>
      <c r="O50" s="42">
        <f t="shared" si="2"/>
        <v>1075</v>
      </c>
      <c r="P50" s="42">
        <f t="shared" si="2"/>
        <v>712</v>
      </c>
      <c r="Q50" s="42">
        <f t="shared" si="2"/>
        <v>664</v>
      </c>
      <c r="R50" s="42">
        <f t="shared" si="2"/>
        <v>659</v>
      </c>
      <c r="S50" s="41">
        <f>SUM(M50:R50)</f>
        <v>3852</v>
      </c>
      <c r="T50" s="31"/>
      <c r="U50" s="2"/>
    </row>
    <row r="51" spans="1:21" ht="22.5" x14ac:dyDescent="0.55000000000000004">
      <c r="B51" s="60"/>
      <c r="C51" s="65"/>
      <c r="D51" s="66"/>
      <c r="E51" s="67"/>
      <c r="F51" s="65"/>
      <c r="G51" s="66"/>
      <c r="H51" s="66"/>
      <c r="I51" s="66"/>
      <c r="J51" s="67"/>
      <c r="K51" s="60"/>
      <c r="L51" s="60"/>
      <c r="M51" s="37" t="s">
        <v>13</v>
      </c>
      <c r="N51" s="37" t="s">
        <v>14</v>
      </c>
      <c r="O51" s="37" t="s">
        <v>15</v>
      </c>
      <c r="P51" s="37" t="s">
        <v>16</v>
      </c>
      <c r="Q51" s="37" t="s">
        <v>17</v>
      </c>
      <c r="R51" s="37" t="s">
        <v>18</v>
      </c>
      <c r="S51" s="37" t="s">
        <v>19</v>
      </c>
      <c r="T51" s="37" t="s">
        <v>20</v>
      </c>
      <c r="U51" s="2"/>
    </row>
    <row r="52" spans="1:21" ht="23" thickBot="1" x14ac:dyDescent="0.6">
      <c r="B52" s="106"/>
      <c r="C52" s="107"/>
      <c r="D52" s="108"/>
      <c r="E52" s="109"/>
      <c r="F52" s="107"/>
      <c r="G52" s="108"/>
      <c r="H52" s="108"/>
      <c r="I52" s="108"/>
      <c r="J52" s="109"/>
      <c r="K52" s="106"/>
      <c r="L52" s="106"/>
      <c r="M52" s="110">
        <f t="shared" ref="M52:R52" si="3">M28-M40-M48</f>
        <v>967</v>
      </c>
      <c r="N52" s="110">
        <f t="shared" si="3"/>
        <v>485</v>
      </c>
      <c r="O52" s="110">
        <f t="shared" si="3"/>
        <v>1027</v>
      </c>
      <c r="P52" s="110">
        <f t="shared" si="3"/>
        <v>659</v>
      </c>
      <c r="Q52" s="110">
        <f t="shared" si="3"/>
        <v>187</v>
      </c>
      <c r="R52" s="110">
        <f t="shared" si="3"/>
        <v>998</v>
      </c>
      <c r="S52" s="111">
        <f>SUM(M52:R52)</f>
        <v>4323</v>
      </c>
      <c r="T52" s="111">
        <f>S50+S52</f>
        <v>8175</v>
      </c>
      <c r="U52" s="2"/>
    </row>
    <row r="53" spans="1:21" ht="21.65" customHeight="1" x14ac:dyDescent="0.55000000000000004">
      <c r="B53" s="60" t="s">
        <v>56</v>
      </c>
      <c r="C53" s="65" t="s">
        <v>99</v>
      </c>
      <c r="D53" s="66"/>
      <c r="E53" s="67"/>
      <c r="F53" s="98" t="s">
        <v>94</v>
      </c>
      <c r="G53" s="66"/>
      <c r="H53" s="66"/>
      <c r="I53" s="66"/>
      <c r="J53" s="67"/>
      <c r="K53" s="60"/>
      <c r="L53" s="60" t="s">
        <v>42</v>
      </c>
      <c r="M53" s="50" t="s">
        <v>5</v>
      </c>
      <c r="N53" s="50" t="s">
        <v>6</v>
      </c>
      <c r="O53" s="50" t="s">
        <v>7</v>
      </c>
      <c r="P53" s="50" t="s">
        <v>8</v>
      </c>
      <c r="Q53" s="50" t="s">
        <v>9</v>
      </c>
      <c r="R53" s="50" t="s">
        <v>10</v>
      </c>
      <c r="S53" s="50" t="s">
        <v>11</v>
      </c>
      <c r="T53" s="31"/>
      <c r="U53" s="2"/>
    </row>
    <row r="54" spans="1:21" ht="22.5" x14ac:dyDescent="0.55000000000000004">
      <c r="B54" s="60"/>
      <c r="C54" s="65"/>
      <c r="D54" s="66"/>
      <c r="E54" s="67"/>
      <c r="F54" s="65"/>
      <c r="G54" s="66"/>
      <c r="H54" s="66"/>
      <c r="I54" s="66"/>
      <c r="J54" s="67"/>
      <c r="K54" s="60"/>
      <c r="L54" s="60"/>
      <c r="M54" s="44">
        <f t="shared" ref="M54:S54" si="4">IF(OR(M26=0,M26=""),"",ROUND(M50/M26*100,0))</f>
        <v>1</v>
      </c>
      <c r="N54" s="44">
        <f t="shared" si="4"/>
        <v>5</v>
      </c>
      <c r="O54" s="44">
        <f t="shared" si="4"/>
        <v>9</v>
      </c>
      <c r="P54" s="44">
        <f t="shared" si="4"/>
        <v>6</v>
      </c>
      <c r="Q54" s="44">
        <f t="shared" si="4"/>
        <v>5</v>
      </c>
      <c r="R54" s="44">
        <f t="shared" si="4"/>
        <v>5</v>
      </c>
      <c r="S54" s="44">
        <f t="shared" si="4"/>
        <v>5</v>
      </c>
      <c r="T54" s="31"/>
      <c r="U54" s="2"/>
    </row>
    <row r="55" spans="1:21" ht="22.5" x14ac:dyDescent="0.55000000000000004">
      <c r="B55" s="60"/>
      <c r="C55" s="65"/>
      <c r="D55" s="66"/>
      <c r="E55" s="67"/>
      <c r="F55" s="65"/>
      <c r="G55" s="66"/>
      <c r="H55" s="66"/>
      <c r="I55" s="66"/>
      <c r="J55" s="67"/>
      <c r="K55" s="60"/>
      <c r="L55" s="60"/>
      <c r="M55" s="37" t="s">
        <v>13</v>
      </c>
      <c r="N55" s="37" t="s">
        <v>14</v>
      </c>
      <c r="O55" s="37" t="s">
        <v>15</v>
      </c>
      <c r="P55" s="37" t="s">
        <v>16</v>
      </c>
      <c r="Q55" s="37" t="s">
        <v>17</v>
      </c>
      <c r="R55" s="37" t="s">
        <v>18</v>
      </c>
      <c r="S55" s="37" t="s">
        <v>19</v>
      </c>
      <c r="T55" s="37" t="s">
        <v>20</v>
      </c>
      <c r="U55" s="2"/>
    </row>
    <row r="56" spans="1:21" ht="22.5" x14ac:dyDescent="0.55000000000000004">
      <c r="B56" s="61"/>
      <c r="C56" s="68"/>
      <c r="D56" s="69"/>
      <c r="E56" s="70"/>
      <c r="F56" s="68"/>
      <c r="G56" s="69"/>
      <c r="H56" s="69"/>
      <c r="I56" s="69"/>
      <c r="J56" s="70"/>
      <c r="K56" s="61"/>
      <c r="L56" s="61"/>
      <c r="M56" s="44">
        <f t="shared" ref="M56:T56" si="5">IF(OR(M28=0,M28=""),"",ROUND(M52/M28*100,0))</f>
        <v>8</v>
      </c>
      <c r="N56" s="44">
        <f t="shared" si="5"/>
        <v>4</v>
      </c>
      <c r="O56" s="44">
        <f t="shared" si="5"/>
        <v>8</v>
      </c>
      <c r="P56" s="44">
        <f t="shared" si="5"/>
        <v>5</v>
      </c>
      <c r="Q56" s="44">
        <f t="shared" si="5"/>
        <v>1</v>
      </c>
      <c r="R56" s="44">
        <f t="shared" si="5"/>
        <v>7</v>
      </c>
      <c r="S56" s="44">
        <f t="shared" si="5"/>
        <v>5</v>
      </c>
      <c r="T56" s="44">
        <f t="shared" si="5"/>
        <v>5</v>
      </c>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49:B52"/>
    <mergeCell ref="C49:E52"/>
    <mergeCell ref="F49:J52"/>
    <mergeCell ref="K49:K52"/>
    <mergeCell ref="L49:L52"/>
    <mergeCell ref="B53:B56"/>
    <mergeCell ref="C53:E56"/>
    <mergeCell ref="F53:J56"/>
    <mergeCell ref="K53:K56"/>
    <mergeCell ref="L53:L56"/>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49"/>
  <sheetViews>
    <sheetView showGridLines="0" zoomScale="60" zoomScaleNormal="60" workbookViewId="0">
      <selection activeCell="M33" sqref="M33"/>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92" t="s">
        <v>25</v>
      </c>
      <c r="C2" s="92"/>
      <c r="D2" s="92"/>
      <c r="E2" s="92"/>
      <c r="F2" s="92"/>
      <c r="G2" s="92"/>
      <c r="H2" s="92"/>
      <c r="I2" s="92"/>
      <c r="J2" s="93" t="s">
        <v>57</v>
      </c>
      <c r="K2" s="93"/>
      <c r="L2" s="93"/>
      <c r="M2" s="34" t="s">
        <v>58</v>
      </c>
      <c r="N2" s="34"/>
      <c r="O2" s="34"/>
      <c r="P2" s="34"/>
      <c r="Q2" s="34"/>
      <c r="R2" s="34"/>
      <c r="S2" s="34"/>
      <c r="T2" s="5"/>
    </row>
    <row r="3" spans="2:20" ht="31.5" x14ac:dyDescent="1.05">
      <c r="B3" s="6"/>
      <c r="C3" s="28" t="s">
        <v>31</v>
      </c>
      <c r="D3" s="6"/>
      <c r="E3" s="6"/>
      <c r="F3" s="6"/>
      <c r="G3" s="28" t="s">
        <v>73</v>
      </c>
      <c r="H3" s="6"/>
      <c r="I3" s="6"/>
      <c r="J3" s="7"/>
      <c r="K3" s="7"/>
      <c r="L3" s="35" t="s">
        <v>78</v>
      </c>
      <c r="M3" s="7"/>
      <c r="N3" s="35" t="s">
        <v>79</v>
      </c>
      <c r="O3" s="7"/>
      <c r="P3" s="7"/>
      <c r="Q3" s="7"/>
      <c r="R3" s="7"/>
      <c r="S3" s="7"/>
      <c r="T3" s="8"/>
    </row>
    <row r="4" spans="2:20" ht="22.5" x14ac:dyDescent="0.55000000000000004">
      <c r="B4" s="94" t="s">
        <v>0</v>
      </c>
      <c r="C4" s="95"/>
      <c r="D4" s="95"/>
      <c r="E4" s="95"/>
      <c r="F4" s="95"/>
      <c r="G4" s="95"/>
      <c r="H4" s="95"/>
      <c r="I4" s="95"/>
      <c r="J4" s="95"/>
      <c r="K4" s="95"/>
      <c r="L4" s="95"/>
      <c r="M4" s="95"/>
      <c r="N4" s="95"/>
      <c r="O4" s="95"/>
      <c r="P4" s="95"/>
      <c r="Q4" s="95"/>
      <c r="R4" s="95"/>
      <c r="S4" s="95"/>
      <c r="T4" s="96"/>
    </row>
    <row r="5" spans="2:20" ht="67.75" customHeight="1" x14ac:dyDescent="0.55000000000000004">
      <c r="B5" s="74" t="s">
        <v>63</v>
      </c>
      <c r="C5" s="75"/>
      <c r="D5" s="75"/>
      <c r="E5" s="75"/>
      <c r="F5" s="75"/>
      <c r="G5" s="75"/>
      <c r="H5" s="75"/>
      <c r="I5" s="75"/>
      <c r="J5" s="75"/>
      <c r="K5" s="75"/>
      <c r="L5" s="75"/>
      <c r="M5" s="75"/>
      <c r="N5" s="75"/>
      <c r="O5" s="75"/>
      <c r="P5" s="75"/>
      <c r="Q5" s="75"/>
      <c r="R5" s="75"/>
      <c r="S5" s="75"/>
      <c r="T5" s="76"/>
    </row>
    <row r="6" spans="2:20" ht="6" customHeight="1" x14ac:dyDescent="0.55000000000000004"/>
    <row r="7" spans="2:20" ht="28.5" x14ac:dyDescent="0.95">
      <c r="B7" s="10">
        <v>1</v>
      </c>
      <c r="C7" s="88" t="s">
        <v>36</v>
      </c>
      <c r="D7" s="89"/>
      <c r="E7" s="90"/>
      <c r="F7" s="9">
        <v>1</v>
      </c>
      <c r="G7" s="91" t="s">
        <v>23</v>
      </c>
      <c r="H7" s="91"/>
      <c r="I7" s="91"/>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74" t="s">
        <v>74</v>
      </c>
      <c r="C9" s="75"/>
      <c r="D9" s="75"/>
      <c r="E9" s="75"/>
      <c r="F9" s="75"/>
      <c r="G9" s="75"/>
      <c r="H9" s="75"/>
      <c r="I9" s="75"/>
      <c r="J9" s="75"/>
      <c r="K9" s="75"/>
      <c r="L9" s="75"/>
      <c r="M9" s="75"/>
      <c r="N9" s="75"/>
      <c r="O9" s="75"/>
      <c r="P9" s="75"/>
      <c r="Q9" s="75"/>
      <c r="R9" s="75"/>
      <c r="S9" s="75"/>
      <c r="T9" s="76"/>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74" t="s">
        <v>71</v>
      </c>
      <c r="C11" s="75"/>
      <c r="D11" s="75"/>
      <c r="E11" s="75"/>
      <c r="F11" s="75"/>
      <c r="G11" s="75"/>
      <c r="H11" s="75"/>
      <c r="I11" s="75"/>
      <c r="J11" s="75"/>
      <c r="K11" s="75"/>
      <c r="L11" s="75"/>
      <c r="M11" s="75"/>
      <c r="N11" s="75"/>
      <c r="O11" s="75"/>
      <c r="P11" s="75"/>
      <c r="Q11" s="75"/>
      <c r="R11" s="75"/>
      <c r="S11" s="75"/>
      <c r="T11" s="76"/>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38</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37</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0" t="s">
        <v>59</v>
      </c>
      <c r="E15" s="81"/>
      <c r="F15" s="39"/>
      <c r="G15" s="39" t="s">
        <v>40</v>
      </c>
      <c r="H15" s="39"/>
      <c r="I15" s="39"/>
      <c r="J15" s="39"/>
      <c r="K15" s="39"/>
      <c r="L15" s="39"/>
      <c r="M15" s="39"/>
      <c r="N15" s="39"/>
      <c r="O15" s="39"/>
      <c r="P15" s="39"/>
      <c r="Q15" s="39"/>
      <c r="R15" s="39"/>
      <c r="S15" s="39"/>
      <c r="T15" s="40"/>
    </row>
    <row r="16" spans="2:20" ht="19.75" customHeight="1" thickBot="1" x14ac:dyDescent="0.6">
      <c r="B16" s="38"/>
      <c r="C16" s="39"/>
      <c r="D16" s="39"/>
      <c r="E16" s="80" t="s">
        <v>60</v>
      </c>
      <c r="F16" s="81"/>
      <c r="G16" s="39" t="s">
        <v>40</v>
      </c>
      <c r="H16" s="39"/>
      <c r="I16" s="39"/>
      <c r="J16" s="39"/>
      <c r="K16" s="39"/>
      <c r="L16" s="39"/>
      <c r="M16" s="39"/>
      <c r="N16" s="39"/>
      <c r="O16" s="39"/>
      <c r="P16" s="39"/>
      <c r="Q16" s="39"/>
      <c r="R16" s="39"/>
      <c r="S16" s="39"/>
      <c r="T16" s="40"/>
    </row>
    <row r="17" spans="2:21" ht="19.75" customHeight="1" thickBot="1" x14ac:dyDescent="0.6">
      <c r="B17" s="38"/>
      <c r="C17" s="39"/>
      <c r="D17" s="39"/>
      <c r="E17" s="80" t="s">
        <v>61</v>
      </c>
      <c r="F17" s="81"/>
      <c r="G17" s="39" t="s">
        <v>40</v>
      </c>
      <c r="H17" s="39"/>
      <c r="I17" s="39"/>
      <c r="J17" s="39"/>
      <c r="K17" s="39"/>
      <c r="L17" s="39"/>
      <c r="M17" s="39"/>
      <c r="N17" s="39"/>
      <c r="O17" s="39"/>
      <c r="P17" s="39"/>
      <c r="Q17" s="39"/>
      <c r="R17" s="39"/>
      <c r="S17" s="39"/>
      <c r="T17" s="40"/>
    </row>
    <row r="18" spans="2:21" ht="19.75" customHeight="1" thickBot="1" x14ac:dyDescent="0.6">
      <c r="B18" s="38"/>
      <c r="C18" s="39"/>
      <c r="D18" s="82" t="s">
        <v>62</v>
      </c>
      <c r="E18" s="83"/>
      <c r="F18" s="39"/>
      <c r="G18" s="39" t="s">
        <v>45</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85" t="s">
        <v>39</v>
      </c>
      <c r="C20" s="86"/>
      <c r="D20" s="39"/>
      <c r="E20" s="39"/>
      <c r="F20" s="39"/>
      <c r="G20" s="39"/>
      <c r="H20" s="39"/>
      <c r="I20" s="39"/>
      <c r="J20" s="39"/>
      <c r="K20" s="39"/>
      <c r="L20" s="39"/>
      <c r="M20" s="39"/>
      <c r="N20" s="39"/>
      <c r="O20" s="39"/>
      <c r="P20" s="39"/>
      <c r="Q20" s="39"/>
      <c r="R20" s="39"/>
      <c r="S20" s="39"/>
      <c r="T20" s="40"/>
    </row>
    <row r="21" spans="2:21" ht="19.75" customHeight="1" thickBot="1" x14ac:dyDescent="0.6">
      <c r="B21" s="38"/>
      <c r="C21" s="80" t="s">
        <v>59</v>
      </c>
      <c r="D21" s="81"/>
      <c r="E21" s="80" t="s">
        <v>60</v>
      </c>
      <c r="F21" s="81"/>
      <c r="G21" s="80" t="s">
        <v>61</v>
      </c>
      <c r="H21" s="84"/>
      <c r="I21" s="81"/>
      <c r="J21" s="82" t="s">
        <v>62</v>
      </c>
      <c r="K21" s="97"/>
      <c r="L21" s="97"/>
      <c r="M21" s="83"/>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77" t="s">
        <v>115</v>
      </c>
      <c r="C23" s="78"/>
      <c r="D23" s="78"/>
      <c r="E23" s="78"/>
      <c r="F23" s="78"/>
      <c r="G23" s="78"/>
      <c r="H23" s="78"/>
      <c r="I23" s="78"/>
      <c r="J23" s="78"/>
      <c r="K23" s="78"/>
      <c r="L23" s="78"/>
      <c r="M23" s="78"/>
      <c r="N23" s="78"/>
      <c r="O23" s="78"/>
      <c r="P23" s="78"/>
      <c r="Q23" s="78"/>
      <c r="R23" s="78"/>
      <c r="S23" s="78"/>
      <c r="T23" s="79"/>
    </row>
    <row r="24" spans="2:21" ht="23" thickBot="1" x14ac:dyDescent="0.6">
      <c r="B24" s="99" t="s">
        <v>1</v>
      </c>
      <c r="C24" s="100" t="s">
        <v>2</v>
      </c>
      <c r="D24" s="101"/>
      <c r="E24" s="102"/>
      <c r="F24" s="100" t="s">
        <v>12</v>
      </c>
      <c r="G24" s="101"/>
      <c r="H24" s="101"/>
      <c r="I24" s="101"/>
      <c r="J24" s="102"/>
      <c r="K24" s="103" t="s">
        <v>3</v>
      </c>
      <c r="L24" s="103" t="s">
        <v>4</v>
      </c>
      <c r="M24" s="104" t="s">
        <v>5</v>
      </c>
      <c r="N24" s="104" t="s">
        <v>6</v>
      </c>
      <c r="O24" s="104" t="s">
        <v>7</v>
      </c>
      <c r="P24" s="104" t="s">
        <v>8</v>
      </c>
      <c r="Q24" s="104" t="s">
        <v>9</v>
      </c>
      <c r="R24" s="104" t="s">
        <v>10</v>
      </c>
      <c r="S24" s="104" t="s">
        <v>11</v>
      </c>
      <c r="T24" s="105"/>
    </row>
    <row r="25" spans="2:21" ht="22.5" x14ac:dyDescent="0.55000000000000004">
      <c r="B25" s="60" t="s">
        <v>47</v>
      </c>
      <c r="C25" s="65" t="s">
        <v>83</v>
      </c>
      <c r="D25" s="66"/>
      <c r="E25" s="67"/>
      <c r="F25" s="98" t="s">
        <v>41</v>
      </c>
      <c r="G25" s="66"/>
      <c r="H25" s="66"/>
      <c r="I25" s="66"/>
      <c r="J25" s="67"/>
      <c r="K25" s="60" t="s">
        <v>21</v>
      </c>
      <c r="L25" s="60" t="s">
        <v>22</v>
      </c>
      <c r="M25" s="50" t="s">
        <v>5</v>
      </c>
      <c r="N25" s="50" t="s">
        <v>6</v>
      </c>
      <c r="O25" s="50" t="s">
        <v>7</v>
      </c>
      <c r="P25" s="50" t="s">
        <v>8</v>
      </c>
      <c r="Q25" s="50" t="s">
        <v>9</v>
      </c>
      <c r="R25" s="50" t="s">
        <v>10</v>
      </c>
      <c r="S25" s="50" t="s">
        <v>11</v>
      </c>
      <c r="T25" s="31"/>
      <c r="U25" s="2"/>
    </row>
    <row r="26" spans="2:21" ht="22.5" x14ac:dyDescent="0.55000000000000004">
      <c r="B26" s="60"/>
      <c r="C26" s="65"/>
      <c r="D26" s="66"/>
      <c r="E26" s="67"/>
      <c r="F26" s="65"/>
      <c r="G26" s="66"/>
      <c r="H26" s="66"/>
      <c r="I26" s="66"/>
      <c r="J26" s="67"/>
      <c r="K26" s="60"/>
      <c r="L26" s="60"/>
      <c r="M26" s="48">
        <v>8888</v>
      </c>
      <c r="N26" s="48">
        <v>7777</v>
      </c>
      <c r="O26" s="48">
        <v>7555</v>
      </c>
      <c r="P26" s="48">
        <v>7666</v>
      </c>
      <c r="Q26" s="48">
        <v>7777</v>
      </c>
      <c r="R26" s="48">
        <v>7888</v>
      </c>
      <c r="S26" s="41">
        <f>SUM(M26:R26)</f>
        <v>47551</v>
      </c>
      <c r="T26" s="31"/>
      <c r="U26" s="2"/>
    </row>
    <row r="27" spans="2:21" ht="22.5" x14ac:dyDescent="0.55000000000000004">
      <c r="B27" s="60"/>
      <c r="C27" s="65"/>
      <c r="D27" s="66"/>
      <c r="E27" s="67"/>
      <c r="F27" s="65"/>
      <c r="G27" s="66"/>
      <c r="H27" s="66"/>
      <c r="I27" s="66"/>
      <c r="J27" s="67"/>
      <c r="K27" s="60"/>
      <c r="L27" s="60"/>
      <c r="M27" s="37" t="s">
        <v>13</v>
      </c>
      <c r="N27" s="37" t="s">
        <v>14</v>
      </c>
      <c r="O27" s="37" t="s">
        <v>15</v>
      </c>
      <c r="P27" s="37" t="s">
        <v>16</v>
      </c>
      <c r="Q27" s="37" t="s">
        <v>17</v>
      </c>
      <c r="R27" s="37" t="s">
        <v>18</v>
      </c>
      <c r="S27" s="37" t="s">
        <v>19</v>
      </c>
      <c r="T27" s="37" t="s">
        <v>20</v>
      </c>
      <c r="U27" s="2"/>
    </row>
    <row r="28" spans="2:21" ht="23" thickBot="1" x14ac:dyDescent="0.6">
      <c r="B28" s="106"/>
      <c r="C28" s="107"/>
      <c r="D28" s="108"/>
      <c r="E28" s="109"/>
      <c r="F28" s="107"/>
      <c r="G28" s="108"/>
      <c r="H28" s="108"/>
      <c r="I28" s="108"/>
      <c r="J28" s="109"/>
      <c r="K28" s="106"/>
      <c r="L28" s="106"/>
      <c r="M28" s="121">
        <v>7999</v>
      </c>
      <c r="N28" s="121">
        <v>8111</v>
      </c>
      <c r="O28" s="121">
        <v>8222</v>
      </c>
      <c r="P28" s="121">
        <v>8333</v>
      </c>
      <c r="Q28" s="121">
        <v>8444</v>
      </c>
      <c r="R28" s="121">
        <v>8555</v>
      </c>
      <c r="S28" s="111">
        <f>SUM(M28:R28)</f>
        <v>49664</v>
      </c>
      <c r="T28" s="111">
        <f>S26+S28</f>
        <v>97215</v>
      </c>
      <c r="U28" s="2"/>
    </row>
    <row r="29" spans="2:21" ht="22.5" x14ac:dyDescent="0.55000000000000004">
      <c r="B29" s="60" t="s">
        <v>48</v>
      </c>
      <c r="C29" s="98" t="s">
        <v>82</v>
      </c>
      <c r="D29" s="66"/>
      <c r="E29" s="67"/>
      <c r="F29" s="98" t="s">
        <v>41</v>
      </c>
      <c r="G29" s="66"/>
      <c r="H29" s="66"/>
      <c r="I29" s="66"/>
      <c r="J29" s="67"/>
      <c r="K29" s="60" t="s">
        <v>21</v>
      </c>
      <c r="L29" s="60" t="s">
        <v>22</v>
      </c>
      <c r="M29" s="50" t="s">
        <v>5</v>
      </c>
      <c r="N29" s="50" t="s">
        <v>6</v>
      </c>
      <c r="O29" s="50" t="s">
        <v>7</v>
      </c>
      <c r="P29" s="50" t="s">
        <v>8</v>
      </c>
      <c r="Q29" s="50" t="s">
        <v>9</v>
      </c>
      <c r="R29" s="50" t="s">
        <v>10</v>
      </c>
      <c r="S29" s="50" t="s">
        <v>11</v>
      </c>
      <c r="T29" s="31"/>
      <c r="U29" s="2"/>
    </row>
    <row r="30" spans="2:21" ht="22.5" x14ac:dyDescent="0.55000000000000004">
      <c r="B30" s="60"/>
      <c r="C30" s="65"/>
      <c r="D30" s="66"/>
      <c r="E30" s="67"/>
      <c r="F30" s="65"/>
      <c r="G30" s="66"/>
      <c r="H30" s="66"/>
      <c r="I30" s="66"/>
      <c r="J30" s="67"/>
      <c r="K30" s="60"/>
      <c r="L30" s="60"/>
      <c r="M30" s="48">
        <v>-777</v>
      </c>
      <c r="N30" s="48">
        <v>-777</v>
      </c>
      <c r="O30" s="48">
        <v>-777</v>
      </c>
      <c r="P30" s="48">
        <v>-777</v>
      </c>
      <c r="Q30" s="48">
        <v>-777</v>
      </c>
      <c r="R30" s="48">
        <v>-777</v>
      </c>
      <c r="S30" s="41">
        <f>SUM(M30:R30)</f>
        <v>-4662</v>
      </c>
      <c r="T30" s="31"/>
      <c r="U30" s="2"/>
    </row>
    <row r="31" spans="2:21" ht="22.5" x14ac:dyDescent="0.55000000000000004">
      <c r="B31" s="60"/>
      <c r="C31" s="65"/>
      <c r="D31" s="66"/>
      <c r="E31" s="67"/>
      <c r="F31" s="65"/>
      <c r="G31" s="66"/>
      <c r="H31" s="66"/>
      <c r="I31" s="66"/>
      <c r="J31" s="67"/>
      <c r="K31" s="60"/>
      <c r="L31" s="60"/>
      <c r="M31" s="37" t="s">
        <v>13</v>
      </c>
      <c r="N31" s="37" t="s">
        <v>14</v>
      </c>
      <c r="O31" s="37" t="s">
        <v>15</v>
      </c>
      <c r="P31" s="37" t="s">
        <v>16</v>
      </c>
      <c r="Q31" s="37" t="s">
        <v>17</v>
      </c>
      <c r="R31" s="37" t="s">
        <v>18</v>
      </c>
      <c r="S31" s="37" t="s">
        <v>19</v>
      </c>
      <c r="T31" s="37" t="s">
        <v>20</v>
      </c>
      <c r="U31" s="2"/>
    </row>
    <row r="32" spans="2:21" ht="23" thickBot="1" x14ac:dyDescent="0.6">
      <c r="B32" s="106"/>
      <c r="C32" s="107"/>
      <c r="D32" s="108"/>
      <c r="E32" s="109"/>
      <c r="F32" s="107"/>
      <c r="G32" s="108"/>
      <c r="H32" s="108"/>
      <c r="I32" s="108"/>
      <c r="J32" s="109"/>
      <c r="K32" s="106"/>
      <c r="L32" s="106"/>
      <c r="M32" s="121">
        <v>444</v>
      </c>
      <c r="N32" s="121">
        <v>-333</v>
      </c>
      <c r="O32" s="121">
        <v>-333</v>
      </c>
      <c r="P32" s="121">
        <v>-333</v>
      </c>
      <c r="Q32" s="121">
        <v>-333</v>
      </c>
      <c r="R32" s="121">
        <v>-333</v>
      </c>
      <c r="S32" s="111">
        <f>SUM(M32:R32)</f>
        <v>-1221</v>
      </c>
      <c r="T32" s="111">
        <f>S30+S32</f>
        <v>-5883</v>
      </c>
      <c r="U32" s="2"/>
    </row>
    <row r="33" spans="2:21" ht="22.5" x14ac:dyDescent="0.55000000000000004">
      <c r="B33" s="60" t="s">
        <v>69</v>
      </c>
      <c r="C33" s="98" t="s">
        <v>84</v>
      </c>
      <c r="D33" s="66"/>
      <c r="E33" s="67"/>
      <c r="F33" s="98" t="s">
        <v>85</v>
      </c>
      <c r="G33" s="66"/>
      <c r="H33" s="66"/>
      <c r="I33" s="66"/>
      <c r="J33" s="67"/>
      <c r="K33" s="60" t="s">
        <v>21</v>
      </c>
      <c r="L33" s="60" t="s">
        <v>22</v>
      </c>
      <c r="M33" s="50" t="s">
        <v>5</v>
      </c>
      <c r="N33" s="50" t="s">
        <v>6</v>
      </c>
      <c r="O33" s="50" t="s">
        <v>7</v>
      </c>
      <c r="P33" s="50" t="s">
        <v>8</v>
      </c>
      <c r="Q33" s="50" t="s">
        <v>9</v>
      </c>
      <c r="R33" s="50" t="s">
        <v>10</v>
      </c>
      <c r="S33" s="50" t="s">
        <v>11</v>
      </c>
      <c r="T33" s="31"/>
      <c r="U33" s="2"/>
    </row>
    <row r="34" spans="2:21" ht="22.5" x14ac:dyDescent="0.55000000000000004">
      <c r="B34" s="60"/>
      <c r="C34" s="65"/>
      <c r="D34" s="66"/>
      <c r="E34" s="67"/>
      <c r="F34" s="65"/>
      <c r="G34" s="66"/>
      <c r="H34" s="66"/>
      <c r="I34" s="66"/>
      <c r="J34" s="67"/>
      <c r="K34" s="60"/>
      <c r="L34" s="60"/>
      <c r="M34" s="42">
        <f>M26-M30</f>
        <v>9665</v>
      </c>
      <c r="N34" s="42">
        <f t="shared" ref="N34:R36" si="0">N26-N30</f>
        <v>8554</v>
      </c>
      <c r="O34" s="42">
        <f t="shared" si="0"/>
        <v>8332</v>
      </c>
      <c r="P34" s="42">
        <f t="shared" si="0"/>
        <v>8443</v>
      </c>
      <c r="Q34" s="42">
        <f t="shared" si="0"/>
        <v>8554</v>
      </c>
      <c r="R34" s="42">
        <f t="shared" si="0"/>
        <v>8665</v>
      </c>
      <c r="S34" s="42">
        <f>SUM(M34:R34)</f>
        <v>52213</v>
      </c>
      <c r="T34" s="31"/>
      <c r="U34" s="2"/>
    </row>
    <row r="35" spans="2:21" ht="22.5" x14ac:dyDescent="0.55000000000000004">
      <c r="B35" s="60"/>
      <c r="C35" s="65"/>
      <c r="D35" s="66"/>
      <c r="E35" s="67"/>
      <c r="F35" s="65"/>
      <c r="G35" s="66"/>
      <c r="H35" s="66"/>
      <c r="I35" s="66"/>
      <c r="J35" s="67"/>
      <c r="K35" s="60"/>
      <c r="L35" s="60"/>
      <c r="M35" s="37" t="s">
        <v>13</v>
      </c>
      <c r="N35" s="37" t="s">
        <v>14</v>
      </c>
      <c r="O35" s="37" t="s">
        <v>15</v>
      </c>
      <c r="P35" s="37" t="s">
        <v>16</v>
      </c>
      <c r="Q35" s="37" t="s">
        <v>17</v>
      </c>
      <c r="R35" s="37" t="s">
        <v>18</v>
      </c>
      <c r="S35" s="37" t="s">
        <v>19</v>
      </c>
      <c r="T35" s="37" t="s">
        <v>20</v>
      </c>
      <c r="U35" s="2"/>
    </row>
    <row r="36" spans="2:21" ht="23" thickBot="1" x14ac:dyDescent="0.6">
      <c r="B36" s="106"/>
      <c r="C36" s="107"/>
      <c r="D36" s="108"/>
      <c r="E36" s="109"/>
      <c r="F36" s="107"/>
      <c r="G36" s="108"/>
      <c r="H36" s="108"/>
      <c r="I36" s="108"/>
      <c r="J36" s="109"/>
      <c r="K36" s="106"/>
      <c r="L36" s="106"/>
      <c r="M36" s="110">
        <f>M28-M32</f>
        <v>7555</v>
      </c>
      <c r="N36" s="110">
        <f t="shared" si="0"/>
        <v>8444</v>
      </c>
      <c r="O36" s="110">
        <f t="shared" si="0"/>
        <v>8555</v>
      </c>
      <c r="P36" s="110">
        <f t="shared" si="0"/>
        <v>8666</v>
      </c>
      <c r="Q36" s="110">
        <f t="shared" si="0"/>
        <v>8777</v>
      </c>
      <c r="R36" s="110">
        <f t="shared" si="0"/>
        <v>8888</v>
      </c>
      <c r="S36" s="110">
        <f>SUM(M36:R36)</f>
        <v>50885</v>
      </c>
      <c r="T36" s="110">
        <f>S34+S36</f>
        <v>103098</v>
      </c>
      <c r="U36" s="2"/>
    </row>
    <row r="37" spans="2:21" ht="21.65" customHeight="1" x14ac:dyDescent="0.55000000000000004">
      <c r="B37" s="60" t="s">
        <v>54</v>
      </c>
      <c r="C37" s="65" t="s">
        <v>81</v>
      </c>
      <c r="D37" s="66"/>
      <c r="E37" s="67"/>
      <c r="F37" s="98" t="s">
        <v>41</v>
      </c>
      <c r="G37" s="66"/>
      <c r="H37" s="66"/>
      <c r="I37" s="66"/>
      <c r="J37" s="67"/>
      <c r="K37" s="60" t="s">
        <v>21</v>
      </c>
      <c r="L37" s="60" t="s">
        <v>22</v>
      </c>
      <c r="M37" s="50" t="s">
        <v>5</v>
      </c>
      <c r="N37" s="50" t="s">
        <v>6</v>
      </c>
      <c r="O37" s="50" t="s">
        <v>7</v>
      </c>
      <c r="P37" s="50" t="s">
        <v>8</v>
      </c>
      <c r="Q37" s="50" t="s">
        <v>9</v>
      </c>
      <c r="R37" s="50" t="s">
        <v>10</v>
      </c>
      <c r="S37" s="50" t="s">
        <v>11</v>
      </c>
      <c r="T37" s="31"/>
      <c r="U37" s="2"/>
    </row>
    <row r="38" spans="2:21" ht="22.5" x14ac:dyDescent="0.55000000000000004">
      <c r="B38" s="60"/>
      <c r="C38" s="65"/>
      <c r="D38" s="66"/>
      <c r="E38" s="67"/>
      <c r="F38" s="65"/>
      <c r="G38" s="66"/>
      <c r="H38" s="66"/>
      <c r="I38" s="66"/>
      <c r="J38" s="67"/>
      <c r="K38" s="60"/>
      <c r="L38" s="60"/>
      <c r="M38" s="47">
        <v>4222</v>
      </c>
      <c r="N38" s="47">
        <v>4222</v>
      </c>
      <c r="O38" s="47">
        <v>4222</v>
      </c>
      <c r="P38" s="47">
        <v>4222</v>
      </c>
      <c r="Q38" s="47">
        <v>4222</v>
      </c>
      <c r="R38" s="47">
        <v>4222</v>
      </c>
      <c r="S38" s="41">
        <f>SUM(M38:R38)</f>
        <v>25332</v>
      </c>
      <c r="T38" s="31"/>
      <c r="U38" s="2"/>
    </row>
    <row r="39" spans="2:21" ht="22.5" x14ac:dyDescent="0.55000000000000004">
      <c r="B39" s="60"/>
      <c r="C39" s="65"/>
      <c r="D39" s="66"/>
      <c r="E39" s="67"/>
      <c r="F39" s="65"/>
      <c r="G39" s="66"/>
      <c r="H39" s="66"/>
      <c r="I39" s="66"/>
      <c r="J39" s="67"/>
      <c r="K39" s="60"/>
      <c r="L39" s="60"/>
      <c r="M39" s="37" t="s">
        <v>13</v>
      </c>
      <c r="N39" s="37" t="s">
        <v>14</v>
      </c>
      <c r="O39" s="37" t="s">
        <v>15</v>
      </c>
      <c r="P39" s="37" t="s">
        <v>16</v>
      </c>
      <c r="Q39" s="37" t="s">
        <v>17</v>
      </c>
      <c r="R39" s="37" t="s">
        <v>18</v>
      </c>
      <c r="S39" s="37" t="s">
        <v>19</v>
      </c>
      <c r="T39" s="37" t="s">
        <v>20</v>
      </c>
      <c r="U39" s="2"/>
    </row>
    <row r="40" spans="2:21" ht="23" thickBot="1" x14ac:dyDescent="0.6">
      <c r="B40" s="106"/>
      <c r="C40" s="107"/>
      <c r="D40" s="108"/>
      <c r="E40" s="109"/>
      <c r="F40" s="107"/>
      <c r="G40" s="108"/>
      <c r="H40" s="108"/>
      <c r="I40" s="108"/>
      <c r="J40" s="109"/>
      <c r="K40" s="106"/>
      <c r="L40" s="106"/>
      <c r="M40" s="122">
        <v>4222</v>
      </c>
      <c r="N40" s="122">
        <v>4222</v>
      </c>
      <c r="O40" s="122">
        <v>4222</v>
      </c>
      <c r="P40" s="122">
        <v>4222</v>
      </c>
      <c r="Q40" s="122">
        <v>4222</v>
      </c>
      <c r="R40" s="122">
        <v>4222</v>
      </c>
      <c r="S40" s="111">
        <f>SUM(M40:R40)</f>
        <v>25332</v>
      </c>
      <c r="T40" s="111">
        <f>S38+S40</f>
        <v>50664</v>
      </c>
      <c r="U40" s="2"/>
    </row>
    <row r="41" spans="2:21" ht="21.65" customHeight="1" x14ac:dyDescent="0.55000000000000004">
      <c r="B41" s="60" t="s">
        <v>51</v>
      </c>
      <c r="C41" s="65" t="s">
        <v>86</v>
      </c>
      <c r="D41" s="66"/>
      <c r="E41" s="67"/>
      <c r="F41" s="98" t="s">
        <v>41</v>
      </c>
      <c r="G41" s="66"/>
      <c r="H41" s="66"/>
      <c r="I41" s="66"/>
      <c r="J41" s="67"/>
      <c r="K41" s="60" t="s">
        <v>21</v>
      </c>
      <c r="L41" s="60" t="s">
        <v>22</v>
      </c>
      <c r="M41" s="50" t="s">
        <v>5</v>
      </c>
      <c r="N41" s="50" t="s">
        <v>6</v>
      </c>
      <c r="O41" s="50" t="s">
        <v>7</v>
      </c>
      <c r="P41" s="50" t="s">
        <v>8</v>
      </c>
      <c r="Q41" s="50" t="s">
        <v>9</v>
      </c>
      <c r="R41" s="50" t="s">
        <v>10</v>
      </c>
      <c r="S41" s="50" t="s">
        <v>11</v>
      </c>
      <c r="T41" s="31"/>
      <c r="U41" s="2"/>
    </row>
    <row r="42" spans="2:21" ht="22.5" x14ac:dyDescent="0.55000000000000004">
      <c r="B42" s="60"/>
      <c r="C42" s="65"/>
      <c r="D42" s="66"/>
      <c r="E42" s="67"/>
      <c r="F42" s="65"/>
      <c r="G42" s="66"/>
      <c r="H42" s="66"/>
      <c r="I42" s="66"/>
      <c r="J42" s="67"/>
      <c r="K42" s="60"/>
      <c r="L42" s="60"/>
      <c r="M42" s="47">
        <v>3200</v>
      </c>
      <c r="N42" s="47">
        <v>3200</v>
      </c>
      <c r="O42" s="47">
        <v>3200</v>
      </c>
      <c r="P42" s="47">
        <v>3200</v>
      </c>
      <c r="Q42" s="47">
        <v>3200</v>
      </c>
      <c r="R42" s="47">
        <v>3200</v>
      </c>
      <c r="S42" s="41">
        <f>SUM(M42:R42)</f>
        <v>19200</v>
      </c>
      <c r="T42" s="31"/>
      <c r="U42" s="2"/>
    </row>
    <row r="43" spans="2:21" ht="22.5" x14ac:dyDescent="0.55000000000000004">
      <c r="B43" s="60"/>
      <c r="C43" s="65"/>
      <c r="D43" s="66"/>
      <c r="E43" s="67"/>
      <c r="F43" s="65"/>
      <c r="G43" s="66"/>
      <c r="H43" s="66"/>
      <c r="I43" s="66"/>
      <c r="J43" s="67"/>
      <c r="K43" s="60"/>
      <c r="L43" s="60"/>
      <c r="M43" s="37" t="s">
        <v>13</v>
      </c>
      <c r="N43" s="37" t="s">
        <v>14</v>
      </c>
      <c r="O43" s="37" t="s">
        <v>15</v>
      </c>
      <c r="P43" s="37" t="s">
        <v>16</v>
      </c>
      <c r="Q43" s="37" t="s">
        <v>17</v>
      </c>
      <c r="R43" s="37" t="s">
        <v>18</v>
      </c>
      <c r="S43" s="37" t="s">
        <v>19</v>
      </c>
      <c r="T43" s="37" t="s">
        <v>20</v>
      </c>
      <c r="U43" s="2"/>
    </row>
    <row r="44" spans="2:21" ht="23" thickBot="1" x14ac:dyDescent="0.6">
      <c r="B44" s="106"/>
      <c r="C44" s="107"/>
      <c r="D44" s="108"/>
      <c r="E44" s="109"/>
      <c r="F44" s="107"/>
      <c r="G44" s="108"/>
      <c r="H44" s="108"/>
      <c r="I44" s="108"/>
      <c r="J44" s="109"/>
      <c r="K44" s="106"/>
      <c r="L44" s="106"/>
      <c r="M44" s="122">
        <v>3200</v>
      </c>
      <c r="N44" s="122">
        <v>3200</v>
      </c>
      <c r="O44" s="122">
        <v>3200</v>
      </c>
      <c r="P44" s="122">
        <v>3200</v>
      </c>
      <c r="Q44" s="122">
        <v>3200</v>
      </c>
      <c r="R44" s="122">
        <v>3200</v>
      </c>
      <c r="S44" s="111">
        <f>SUM(M44:R44)</f>
        <v>19200</v>
      </c>
      <c r="T44" s="111">
        <f>S42+S44</f>
        <v>38400</v>
      </c>
      <c r="U44" s="2"/>
    </row>
    <row r="45" spans="2:21" ht="22.5" x14ac:dyDescent="0.55000000000000004">
      <c r="B45" s="60" t="s">
        <v>52</v>
      </c>
      <c r="C45" s="65" t="s">
        <v>89</v>
      </c>
      <c r="D45" s="66"/>
      <c r="E45" s="67"/>
      <c r="F45" s="98" t="s">
        <v>90</v>
      </c>
      <c r="G45" s="66"/>
      <c r="H45" s="66"/>
      <c r="I45" s="66"/>
      <c r="J45" s="67"/>
      <c r="K45" s="60" t="s">
        <v>21</v>
      </c>
      <c r="L45" s="60" t="s">
        <v>22</v>
      </c>
      <c r="M45" s="50" t="s">
        <v>5</v>
      </c>
      <c r="N45" s="50" t="s">
        <v>6</v>
      </c>
      <c r="O45" s="50" t="s">
        <v>7</v>
      </c>
      <c r="P45" s="50" t="s">
        <v>8</v>
      </c>
      <c r="Q45" s="50" t="s">
        <v>9</v>
      </c>
      <c r="R45" s="50" t="s">
        <v>10</v>
      </c>
      <c r="S45" s="50" t="s">
        <v>11</v>
      </c>
      <c r="T45" s="31"/>
      <c r="U45" s="2"/>
    </row>
    <row r="46" spans="2:21" ht="22.5" x14ac:dyDescent="0.55000000000000004">
      <c r="B46" s="60"/>
      <c r="C46" s="65"/>
      <c r="D46" s="66"/>
      <c r="E46" s="67"/>
      <c r="F46" s="65"/>
      <c r="G46" s="66"/>
      <c r="H46" s="66"/>
      <c r="I46" s="66"/>
      <c r="J46" s="67"/>
      <c r="K46" s="60"/>
      <c r="L46" s="60"/>
      <c r="M46" s="42">
        <f>M34+M38+M42</f>
        <v>17087</v>
      </c>
      <c r="N46" s="42">
        <f t="shared" ref="N46:R48" si="1">N34+N38+N42</f>
        <v>15976</v>
      </c>
      <c r="O46" s="42">
        <f t="shared" si="1"/>
        <v>15754</v>
      </c>
      <c r="P46" s="42">
        <f t="shared" si="1"/>
        <v>15865</v>
      </c>
      <c r="Q46" s="42">
        <f t="shared" si="1"/>
        <v>15976</v>
      </c>
      <c r="R46" s="42">
        <f t="shared" si="1"/>
        <v>16087</v>
      </c>
      <c r="S46" s="41">
        <f>SUM(M46:R46)</f>
        <v>96745</v>
      </c>
      <c r="T46" s="31"/>
      <c r="U46" s="2"/>
    </row>
    <row r="47" spans="2:21" ht="22.5" x14ac:dyDescent="0.55000000000000004">
      <c r="B47" s="60"/>
      <c r="C47" s="65"/>
      <c r="D47" s="66"/>
      <c r="E47" s="67"/>
      <c r="F47" s="65"/>
      <c r="G47" s="66"/>
      <c r="H47" s="66"/>
      <c r="I47" s="66"/>
      <c r="J47" s="67"/>
      <c r="K47" s="60"/>
      <c r="L47" s="60"/>
      <c r="M47" s="37" t="s">
        <v>13</v>
      </c>
      <c r="N47" s="37" t="s">
        <v>14</v>
      </c>
      <c r="O47" s="37" t="s">
        <v>15</v>
      </c>
      <c r="P47" s="37" t="s">
        <v>16</v>
      </c>
      <c r="Q47" s="37" t="s">
        <v>17</v>
      </c>
      <c r="R47" s="37" t="s">
        <v>18</v>
      </c>
      <c r="S47" s="37" t="s">
        <v>19</v>
      </c>
      <c r="T47" s="37" t="s">
        <v>20</v>
      </c>
      <c r="U47" s="2"/>
    </row>
    <row r="48" spans="2:21" ht="22.5" x14ac:dyDescent="0.55000000000000004">
      <c r="B48" s="61"/>
      <c r="C48" s="68"/>
      <c r="D48" s="69"/>
      <c r="E48" s="70"/>
      <c r="F48" s="68"/>
      <c r="G48" s="69"/>
      <c r="H48" s="69"/>
      <c r="I48" s="69"/>
      <c r="J48" s="70"/>
      <c r="K48" s="61"/>
      <c r="L48" s="61"/>
      <c r="M48" s="42">
        <f>M36+M40+M44</f>
        <v>14977</v>
      </c>
      <c r="N48" s="42">
        <f t="shared" si="1"/>
        <v>15866</v>
      </c>
      <c r="O48" s="42">
        <f t="shared" si="1"/>
        <v>15977</v>
      </c>
      <c r="P48" s="42">
        <f t="shared" si="1"/>
        <v>16088</v>
      </c>
      <c r="Q48" s="42">
        <f t="shared" si="1"/>
        <v>16199</v>
      </c>
      <c r="R48" s="42">
        <f t="shared" si="1"/>
        <v>16310</v>
      </c>
      <c r="S48" s="41">
        <f>SUM(M48:R48)</f>
        <v>95417</v>
      </c>
      <c r="T48" s="41">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37:B40"/>
    <mergeCell ref="C37:E40"/>
    <mergeCell ref="F37:J40"/>
    <mergeCell ref="K37:K40"/>
    <mergeCell ref="L37:L40"/>
    <mergeCell ref="L25:L28"/>
    <mergeCell ref="B29:B32"/>
    <mergeCell ref="C29:E32"/>
    <mergeCell ref="F29:J32"/>
    <mergeCell ref="K29:K32"/>
    <mergeCell ref="L29:L32"/>
    <mergeCell ref="K25:K28"/>
    <mergeCell ref="C24:E24"/>
    <mergeCell ref="F24:J24"/>
    <mergeCell ref="B25:B28"/>
    <mergeCell ref="C25:E28"/>
    <mergeCell ref="F25:J28"/>
    <mergeCell ref="B23:T23"/>
    <mergeCell ref="B9:T9"/>
    <mergeCell ref="B11:T11"/>
    <mergeCell ref="D15:E15"/>
    <mergeCell ref="E16:F16"/>
    <mergeCell ref="E17:F17"/>
    <mergeCell ref="D18:E18"/>
    <mergeCell ref="B20:C20"/>
    <mergeCell ref="C21:D21"/>
    <mergeCell ref="E21:F21"/>
    <mergeCell ref="G21:I21"/>
    <mergeCell ref="J21:M21"/>
    <mergeCell ref="B2:I2"/>
    <mergeCell ref="J2:L2"/>
    <mergeCell ref="B4:T4"/>
    <mergeCell ref="B5:T5"/>
    <mergeCell ref="C7:E7"/>
    <mergeCell ref="G7:I7"/>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演習の趣旨と利用方法</vt:lpstr>
      <vt:lpstr>A_EXCEL予算実務→</vt:lpstr>
      <vt:lpstr>A①_営業本部</vt:lpstr>
      <vt:lpstr>A⓵-1_営業1課</vt:lpstr>
      <vt:lpstr>A⓵-２_営業２課</vt:lpstr>
      <vt:lpstr>購買部</vt:lpstr>
      <vt:lpstr>A①_営業本部!Print_Area</vt:lpstr>
      <vt:lpstr>'A⓵-1_営業1課'!Print_Area</vt:lpstr>
      <vt:lpstr>'A⓵-２_営業２課'!Print_Area</vt:lpstr>
      <vt:lpstr>演習の趣旨と利用方法!Print_Area</vt:lpstr>
      <vt:lpstr>購買部!Print_Area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2022-09-01T20:37:58Z</cp:lastPrinted>
  <dcterms:created xsi:type="dcterms:W3CDTF">2021-09-20T04:00:10Z</dcterms:created>
  <dcterms:modified xsi:type="dcterms:W3CDTF">2022-09-01T21:17:56Z</dcterms:modified>
</cp:coreProperties>
</file>